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/>
  <c r="H281" l="1"/>
  <c r="G281"/>
  <c r="F281"/>
  <c r="E281"/>
  <c r="D281"/>
  <c r="H274"/>
  <c r="G274"/>
  <c r="F274"/>
  <c r="E274"/>
  <c r="D274"/>
  <c r="H266"/>
  <c r="G266"/>
  <c r="F266"/>
  <c r="E266"/>
  <c r="D266"/>
  <c r="H257"/>
  <c r="G257"/>
  <c r="F257"/>
  <c r="E257"/>
  <c r="D257"/>
  <c r="H250"/>
  <c r="G250"/>
  <c r="F250"/>
  <c r="E250"/>
  <c r="D250"/>
  <c r="H239"/>
  <c r="G239"/>
  <c r="F239"/>
  <c r="E239"/>
  <c r="D239"/>
  <c r="H230"/>
  <c r="G230"/>
  <c r="F230"/>
  <c r="E230"/>
  <c r="D230"/>
  <c r="H223"/>
  <c r="G223"/>
  <c r="F223"/>
  <c r="E223"/>
  <c r="D223"/>
  <c r="H214"/>
  <c r="G214"/>
  <c r="F214"/>
  <c r="E214"/>
  <c r="D214"/>
  <c r="H205"/>
  <c r="G205"/>
  <c r="F205"/>
  <c r="E205"/>
  <c r="D205"/>
  <c r="H197"/>
  <c r="G197"/>
  <c r="F197"/>
  <c r="E197"/>
  <c r="D197"/>
  <c r="H188"/>
  <c r="G188"/>
  <c r="F188"/>
  <c r="E188"/>
  <c r="D188"/>
  <c r="H179"/>
  <c r="G179"/>
  <c r="F179"/>
  <c r="E179"/>
  <c r="D179"/>
  <c r="H172"/>
  <c r="G172"/>
  <c r="F172"/>
  <c r="E172"/>
  <c r="D172"/>
  <c r="H160"/>
  <c r="G160"/>
  <c r="F160"/>
  <c r="E160"/>
  <c r="D160"/>
  <c r="H144"/>
  <c r="G144"/>
  <c r="F144"/>
  <c r="E144"/>
  <c r="D144"/>
  <c r="H137"/>
  <c r="G137"/>
  <c r="F137"/>
  <c r="E137"/>
  <c r="D137"/>
  <c r="H126"/>
  <c r="G126"/>
  <c r="F126"/>
  <c r="E126"/>
  <c r="D126"/>
  <c r="H116"/>
  <c r="G116"/>
  <c r="F116"/>
  <c r="E116"/>
  <c r="D116"/>
  <c r="H110"/>
  <c r="G110"/>
  <c r="F110"/>
  <c r="E110"/>
  <c r="D110"/>
  <c r="H102"/>
  <c r="G102"/>
  <c r="F102"/>
  <c r="E102"/>
  <c r="D102"/>
  <c r="H93"/>
  <c r="G93"/>
  <c r="F93"/>
  <c r="E93"/>
  <c r="D93"/>
  <c r="H85"/>
  <c r="G85"/>
  <c r="F85"/>
  <c r="E85"/>
  <c r="D85"/>
  <c r="I76"/>
  <c r="H76"/>
  <c r="G76"/>
  <c r="F76"/>
  <c r="E76"/>
  <c r="D76"/>
  <c r="G66"/>
  <c r="F66"/>
  <c r="E66"/>
  <c r="D66"/>
  <c r="H57"/>
  <c r="H67" s="1"/>
  <c r="G57"/>
  <c r="F57"/>
  <c r="E57"/>
  <c r="D57"/>
  <c r="H47"/>
  <c r="G47"/>
  <c r="F47"/>
  <c r="E47"/>
  <c r="D47"/>
  <c r="H38"/>
  <c r="G38"/>
  <c r="F38"/>
  <c r="E38"/>
  <c r="D38"/>
  <c r="H32"/>
  <c r="G32"/>
  <c r="F32"/>
  <c r="E32"/>
  <c r="D32"/>
  <c r="H21"/>
  <c r="G21"/>
  <c r="F21"/>
  <c r="E21"/>
  <c r="D21"/>
  <c r="D286" l="1"/>
  <c r="H258"/>
  <c r="E291"/>
  <c r="D39"/>
  <c r="H39"/>
  <c r="E67"/>
  <c r="E285"/>
  <c r="H286"/>
  <c r="D258"/>
  <c r="F39"/>
  <c r="G67"/>
  <c r="G117"/>
  <c r="F285"/>
  <c r="F206"/>
  <c r="E117"/>
  <c r="D117"/>
  <c r="H117"/>
  <c r="D206"/>
  <c r="H206"/>
  <c r="E258"/>
  <c r="F117"/>
  <c r="F287"/>
  <c r="G258"/>
  <c r="F258"/>
  <c r="E94"/>
  <c r="F292"/>
  <c r="H293"/>
  <c r="G39"/>
  <c r="E292"/>
  <c r="G293"/>
  <c r="E145"/>
  <c r="G145"/>
  <c r="G285"/>
  <c r="E286"/>
  <c r="G287"/>
  <c r="G231"/>
  <c r="E231"/>
  <c r="G282"/>
  <c r="E282"/>
  <c r="D293"/>
  <c r="F67"/>
  <c r="D67"/>
  <c r="G94"/>
  <c r="F293"/>
  <c r="D291"/>
  <c r="H291"/>
  <c r="F145"/>
  <c r="D145"/>
  <c r="H145"/>
  <c r="D287"/>
  <c r="H287"/>
  <c r="D231"/>
  <c r="H231"/>
  <c r="F231"/>
  <c r="D282"/>
  <c r="H282"/>
  <c r="F282"/>
  <c r="D292"/>
  <c r="H292"/>
  <c r="D180"/>
  <c r="H180"/>
  <c r="F286"/>
  <c r="G292"/>
  <c r="G286"/>
  <c r="G206"/>
  <c r="E293"/>
  <c r="E287"/>
  <c r="E206"/>
  <c r="E39"/>
  <c r="D94"/>
  <c r="H94"/>
  <c r="F149"/>
  <c r="D150"/>
  <c r="H150"/>
  <c r="F151"/>
  <c r="F180"/>
  <c r="D285"/>
  <c r="H285"/>
  <c r="F291"/>
  <c r="G149"/>
  <c r="E150"/>
  <c r="G151"/>
  <c r="G180"/>
  <c r="G291"/>
  <c r="F94"/>
  <c r="D149"/>
  <c r="H149"/>
  <c r="F150"/>
  <c r="D151"/>
  <c r="H151"/>
  <c r="E149"/>
  <c r="G150"/>
  <c r="E151"/>
  <c r="E180"/>
  <c r="D283" l="1"/>
  <c r="D284" s="1"/>
  <c r="F289"/>
  <c r="F290" s="1"/>
  <c r="H283"/>
  <c r="H284" s="1"/>
  <c r="D289"/>
  <c r="D290" s="1"/>
  <c r="G147"/>
  <c r="G148" s="1"/>
  <c r="F283"/>
  <c r="F284" s="1"/>
  <c r="H289"/>
  <c r="H290" s="1"/>
  <c r="E283"/>
  <c r="E284" s="1"/>
  <c r="D147"/>
  <c r="D148" s="1"/>
  <c r="G283"/>
  <c r="G284" s="1"/>
  <c r="E289"/>
  <c r="E290" s="1"/>
  <c r="E147"/>
  <c r="E148" s="1"/>
  <c r="G289"/>
  <c r="G290" s="1"/>
  <c r="H147"/>
  <c r="H148" s="1"/>
  <c r="F147"/>
  <c r="F148" s="1"/>
</calcChain>
</file>

<file path=xl/sharedStrings.xml><?xml version="1.0" encoding="utf-8"?>
<sst xmlns="http://schemas.openxmlformats.org/spreadsheetml/2006/main" count="294" uniqueCount="163">
  <si>
    <t>Утверждаю:</t>
  </si>
  <si>
    <t>Заведующий Детским садом №______</t>
  </si>
  <si>
    <t xml:space="preserve">Примерное 2-х недельное меню для детей  с 3 до 7 лет при 12-ти часовом </t>
  </si>
  <si>
    <t>Прием пищи</t>
  </si>
  <si>
    <t>Выход</t>
  </si>
  <si>
    <t>Пищевые вещества</t>
  </si>
  <si>
    <t>Энергетич.</t>
  </si>
  <si>
    <t>№ рецеп-</t>
  </si>
  <si>
    <t>Наименование блюда</t>
  </si>
  <si>
    <t>блюда</t>
  </si>
  <si>
    <t>Б</t>
  </si>
  <si>
    <t>Ж</t>
  </si>
  <si>
    <t>У</t>
  </si>
  <si>
    <t>ценность(ккал)</t>
  </si>
  <si>
    <t>туры</t>
  </si>
  <si>
    <t>Первый день</t>
  </si>
  <si>
    <t>Завтрак</t>
  </si>
  <si>
    <t>Кашка "Нежная" (пшенная)</t>
  </si>
  <si>
    <t>Яйцо отварное</t>
  </si>
  <si>
    <t>Печенье</t>
  </si>
  <si>
    <t>Продукт для бутербродов( сыр )</t>
  </si>
  <si>
    <t>Какао с молоком</t>
  </si>
  <si>
    <t>Итого</t>
  </si>
  <si>
    <t>Обед</t>
  </si>
  <si>
    <t>Зелёный горошек</t>
  </si>
  <si>
    <t>Щи из свежей капусты</t>
  </si>
  <si>
    <t>Мясо в 1 блюдо</t>
  </si>
  <si>
    <t>Сметана в 1 блюдо</t>
  </si>
  <si>
    <t>Печень по-строгановски</t>
  </si>
  <si>
    <t>Картофель тушенный</t>
  </si>
  <si>
    <t>Напиток из сухофруктов</t>
  </si>
  <si>
    <t>Хлеб ржаной</t>
  </si>
  <si>
    <t>Усиленый полдник</t>
  </si>
  <si>
    <t>Салат нежный</t>
  </si>
  <si>
    <t>Пудинг из творога</t>
  </si>
  <si>
    <t>Кисломолочный продукт</t>
  </si>
  <si>
    <t>Итого за первый день</t>
  </si>
  <si>
    <t>Второй день</t>
  </si>
  <si>
    <t>Кашка "Нежная" (пшеничная)</t>
  </si>
  <si>
    <t xml:space="preserve">Батон йодированный </t>
  </si>
  <si>
    <t>Продукт для бутербродов(масло )</t>
  </si>
  <si>
    <t>Молоко</t>
  </si>
  <si>
    <t>Салат овощной</t>
  </si>
  <si>
    <t xml:space="preserve">Рассольник ленинградский </t>
  </si>
  <si>
    <t>Напиток апельсиновый</t>
  </si>
  <si>
    <t>Бигус (с мясом)</t>
  </si>
  <si>
    <t>Усиленный полдник</t>
  </si>
  <si>
    <t>Суфле из рыбы (горбуши)</t>
  </si>
  <si>
    <t>Икра свекольная</t>
  </si>
  <si>
    <t>Сок</t>
  </si>
  <si>
    <t>Фрукт</t>
  </si>
  <si>
    <t>Итого за второй день</t>
  </si>
  <si>
    <t>Третий день</t>
  </si>
  <si>
    <t xml:space="preserve"> Каша ячневая жидкая</t>
  </si>
  <si>
    <t>Яйцо отварное1/2</t>
  </si>
  <si>
    <t>Батон с каротином</t>
  </si>
  <si>
    <t>Кофейный напиток</t>
  </si>
  <si>
    <t>Огурец</t>
  </si>
  <si>
    <t>Суп с мясными фрикадельками</t>
  </si>
  <si>
    <t>Колбаски витаминные (с курой)</t>
  </si>
  <si>
    <t>Напиток из сока</t>
  </si>
  <si>
    <t>Рагу овощное</t>
  </si>
  <si>
    <t>Салат из моркови с изюмом</t>
  </si>
  <si>
    <t>Сырники из творога (запеченные)</t>
  </si>
  <si>
    <t>Соус молочный сладкий</t>
  </si>
  <si>
    <t>Итого за третий день</t>
  </si>
  <si>
    <t>Четвертый день</t>
  </si>
  <si>
    <t>Каша жидкая  молочная (манная)</t>
  </si>
  <si>
    <t>Батон йодированный</t>
  </si>
  <si>
    <t>Чай с молоком</t>
  </si>
  <si>
    <t>Кукуруза</t>
  </si>
  <si>
    <t>Суп-пюре из гороха</t>
  </si>
  <si>
    <t>Гуляш из мяса</t>
  </si>
  <si>
    <t>50/50</t>
  </si>
  <si>
    <t>Картофельное пюре</t>
  </si>
  <si>
    <t>Напиток "Классные витаминки"</t>
  </si>
  <si>
    <t>Рыба в омлете</t>
  </si>
  <si>
    <t>Морковь тушеная</t>
  </si>
  <si>
    <t>Итого за четвертый день</t>
  </si>
  <si>
    <t>Пятый день</t>
  </si>
  <si>
    <t>Кашка "Нежная" (гречневая)</t>
  </si>
  <si>
    <t>Продукт для бутербродов( масло )</t>
  </si>
  <si>
    <t>Салат свекольный</t>
  </si>
  <si>
    <t xml:space="preserve">Суп  из овощей </t>
  </si>
  <si>
    <t>Птица  в 1 блюдо</t>
  </si>
  <si>
    <t>Бифштекс Крепыш</t>
  </si>
  <si>
    <t>Капуста тушенная</t>
  </si>
  <si>
    <t>Компот из свеж. ябл</t>
  </si>
  <si>
    <t>Картофель запеченный с яйцом</t>
  </si>
  <si>
    <t>Сдоба обыкновенная</t>
  </si>
  <si>
    <t>Итого за пятый день</t>
  </si>
  <si>
    <t>Итого за 1-5 день</t>
  </si>
  <si>
    <t>Среднее значение за 1-5 день</t>
  </si>
  <si>
    <t>Шестой день</t>
  </si>
  <si>
    <t>Кашка Нежная ( пшенная)</t>
  </si>
  <si>
    <t xml:space="preserve">Кофейный напиток  </t>
  </si>
  <si>
    <t>Икра овощная (кабачковая)</t>
  </si>
  <si>
    <t>Борщ</t>
  </si>
  <si>
    <t>Суфле из печени</t>
  </si>
  <si>
    <t>Пюре розовое</t>
  </si>
  <si>
    <t>Подлив</t>
  </si>
  <si>
    <t>итого</t>
  </si>
  <si>
    <t>Рулет из рыбы</t>
  </si>
  <si>
    <t>Итого за шестой день</t>
  </si>
  <si>
    <t>Седьмой день</t>
  </si>
  <si>
    <t>Кашка рисовая</t>
  </si>
  <si>
    <t>Масло слив.</t>
  </si>
  <si>
    <t>Салат "Бурячок"</t>
  </si>
  <si>
    <t>Суп с зеленым горошком</t>
  </si>
  <si>
    <t>картофель отварной</t>
  </si>
  <si>
    <t>Компот из изюма</t>
  </si>
  <si>
    <t>Морковь отварная</t>
  </si>
  <si>
    <t xml:space="preserve">Пирог из творога  "Венгерский" </t>
  </si>
  <si>
    <t xml:space="preserve"> </t>
  </si>
  <si>
    <t>Итого за седьмой день</t>
  </si>
  <si>
    <t>Восьмой день</t>
  </si>
  <si>
    <t>Каша жидкая молочная  (ячневая)</t>
  </si>
  <si>
    <t>Суп картоф. с макар. издел.</t>
  </si>
  <si>
    <t>Бигус  (с птицей)</t>
  </si>
  <si>
    <t>Напиток из шиповника</t>
  </si>
  <si>
    <t>Овощная горка</t>
  </si>
  <si>
    <t>Запеканка рыбная с яйцом</t>
  </si>
  <si>
    <t xml:space="preserve">Фрукт </t>
  </si>
  <si>
    <t>Итого за восьмой день</t>
  </si>
  <si>
    <t>Девятый день</t>
  </si>
  <si>
    <t>Каша жидкая молочная (геркулесовая)</t>
  </si>
  <si>
    <t xml:space="preserve">Повидло </t>
  </si>
  <si>
    <t xml:space="preserve">Свекольник </t>
  </si>
  <si>
    <t>Запеканка картоф.с мясом</t>
  </si>
  <si>
    <t>Соус сметанный</t>
  </si>
  <si>
    <t>Салат фруктовый</t>
  </si>
  <si>
    <t>Ленивые вареники</t>
  </si>
  <si>
    <t>Итого за девятый день</t>
  </si>
  <si>
    <t>Десятый день</t>
  </si>
  <si>
    <t>Каша молочная  "Ассорти"</t>
  </si>
  <si>
    <t>Салат Нежный</t>
  </si>
  <si>
    <t>Суп картофельный с клецками</t>
  </si>
  <si>
    <t>Суфле из птицы</t>
  </si>
  <si>
    <t>Пюре из свеклы</t>
  </si>
  <si>
    <t>Омлет натурал.</t>
  </si>
  <si>
    <t>Расстегай московский</t>
  </si>
  <si>
    <t>Итого за десятый день</t>
  </si>
  <si>
    <t>Итого за 6-10 день</t>
  </si>
  <si>
    <t>Среднее  за 6-10 день</t>
  </si>
  <si>
    <t>Среднее обед  за 6-10 день</t>
  </si>
  <si>
    <t>Итого за весь период</t>
  </si>
  <si>
    <t>Среднее значение за 10 дней</t>
  </si>
  <si>
    <t>Среднее обед  за 10 дней</t>
  </si>
  <si>
    <t>Среднее по завтраку за 10 дн.</t>
  </si>
  <si>
    <t>Среднее ус. полдник за  10 дн.</t>
  </si>
  <si>
    <t>Среднее ус. полдник за 6-10 д.</t>
  </si>
  <si>
    <t>Среднее по завтраку за 6-10 д.</t>
  </si>
  <si>
    <t>Среднее обед за 1-5 день</t>
  </si>
  <si>
    <t>Среднее по завтраку за 1-5 д.</t>
  </si>
  <si>
    <t>Среднее ус. полдник за 1-5 д.</t>
  </si>
  <si>
    <t>Вторая неделя</t>
  </si>
  <si>
    <t>Первая неделя</t>
  </si>
  <si>
    <t>с каротином, иодированным белком, иодированная соль, напиток "Классные витаминки"</t>
  </si>
  <si>
    <t>Завтрак 25%, обед 35%, усиленный полдник 30 % - итого  90 % от суточной нормы</t>
  </si>
  <si>
    <t>В питании воспитанников используются: хлеб витаминизированный "Валетек", батоны</t>
  </si>
  <si>
    <t>Хлеб витаминный "Валетек"</t>
  </si>
  <si>
    <t>пребывании</t>
  </si>
  <si>
    <t>___________________________________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</si>
</sst>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FD1907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D1907"/>
      <name val="Arial"/>
      <family val="2"/>
      <charset val="204"/>
    </font>
    <font>
      <sz val="10"/>
      <color rgb="FFFD1907"/>
      <name val="Arial"/>
      <family val="2"/>
    </font>
    <font>
      <sz val="10"/>
      <color rgb="FF00B0F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  <charset val="204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2" fontId="2" fillId="0" borderId="0" xfId="0" applyNumberFormat="1" applyFont="1" applyBorder="1"/>
    <xf numFmtId="0" fontId="2" fillId="0" borderId="0" xfId="0" applyFont="1" applyFill="1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2" xfId="0" applyNumberFormat="1" applyBorder="1"/>
    <xf numFmtId="2" fontId="1" fillId="0" borderId="2" xfId="0" applyNumberFormat="1" applyFont="1" applyBorder="1"/>
    <xf numFmtId="0" fontId="1" fillId="2" borderId="4" xfId="0" applyFont="1" applyFill="1" applyBorder="1"/>
    <xf numFmtId="0" fontId="1" fillId="0" borderId="5" xfId="0" applyFont="1" applyBorder="1"/>
    <xf numFmtId="0" fontId="0" fillId="0" borderId="6" xfId="0" applyBorder="1"/>
    <xf numFmtId="0" fontId="1" fillId="0" borderId="6" xfId="0" applyFont="1" applyBorder="1"/>
    <xf numFmtId="0" fontId="1" fillId="0" borderId="6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8" xfId="0" applyBorder="1"/>
    <xf numFmtId="0" fontId="0" fillId="0" borderId="9" xfId="0" applyNumberFormat="1" applyBorder="1"/>
    <xf numFmtId="2" fontId="0" fillId="0" borderId="9" xfId="0" applyNumberFormat="1" applyBorder="1"/>
    <xf numFmtId="0" fontId="0" fillId="0" borderId="7" xfId="0" applyBorder="1"/>
    <xf numFmtId="0" fontId="0" fillId="0" borderId="10" xfId="0" applyBorder="1"/>
    <xf numFmtId="0" fontId="4" fillId="0" borderId="11" xfId="0" applyFont="1" applyBorder="1"/>
    <xf numFmtId="0" fontId="2" fillId="0" borderId="11" xfId="0" applyFont="1" applyBorder="1"/>
    <xf numFmtId="0" fontId="0" fillId="0" borderId="11" xfId="0" applyBorder="1"/>
    <xf numFmtId="0" fontId="0" fillId="0" borderId="11" xfId="0" applyNumberFormat="1" applyBorder="1"/>
    <xf numFmtId="2" fontId="0" fillId="0" borderId="11" xfId="0" applyNumberFormat="1" applyBorder="1"/>
    <xf numFmtId="0" fontId="1" fillId="0" borderId="11" xfId="0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2" fontId="1" fillId="0" borderId="11" xfId="0" applyNumberFormat="1" applyFont="1" applyBorder="1"/>
    <xf numFmtId="0" fontId="1" fillId="0" borderId="10" xfId="0" applyFont="1" applyBorder="1"/>
    <xf numFmtId="2" fontId="1" fillId="2" borderId="13" xfId="0" applyNumberFormat="1" applyFont="1" applyFill="1" applyBorder="1"/>
    <xf numFmtId="0" fontId="1" fillId="2" borderId="10" xfId="0" applyFont="1" applyFill="1" applyBorder="1"/>
    <xf numFmtId="0" fontId="1" fillId="2" borderId="13" xfId="0" applyFont="1" applyFill="1" applyBorder="1"/>
    <xf numFmtId="2" fontId="1" fillId="2" borderId="11" xfId="0" applyNumberFormat="1" applyFont="1" applyFill="1" applyBorder="1"/>
    <xf numFmtId="0" fontId="1" fillId="2" borderId="7" xfId="0" applyFont="1" applyFill="1" applyBorder="1"/>
    <xf numFmtId="0" fontId="1" fillId="2" borderId="11" xfId="0" applyFont="1" applyFill="1" applyBorder="1"/>
    <xf numFmtId="2" fontId="1" fillId="0" borderId="11" xfId="0" applyNumberFormat="1" applyFont="1" applyFill="1" applyBorder="1"/>
    <xf numFmtId="0" fontId="2" fillId="3" borderId="10" xfId="0" applyFont="1" applyFill="1" applyBorder="1"/>
    <xf numFmtId="0" fontId="5" fillId="3" borderId="11" xfId="0" applyFont="1" applyFill="1" applyBorder="1"/>
    <xf numFmtId="2" fontId="5" fillId="3" borderId="11" xfId="0" applyNumberFormat="1" applyFont="1" applyFill="1" applyBorder="1"/>
    <xf numFmtId="0" fontId="0" fillId="3" borderId="7" xfId="0" applyFill="1" applyBorder="1"/>
    <xf numFmtId="0" fontId="0" fillId="2" borderId="11" xfId="0" applyFill="1" applyBorder="1"/>
    <xf numFmtId="0" fontId="5" fillId="4" borderId="10" xfId="0" applyFont="1" applyFill="1" applyBorder="1"/>
    <xf numFmtId="0" fontId="5" fillId="4" borderId="11" xfId="0" applyNumberFormat="1" applyFont="1" applyFill="1" applyBorder="1"/>
    <xf numFmtId="2" fontId="5" fillId="4" borderId="11" xfId="0" applyNumberFormat="1" applyFont="1" applyFill="1" applyBorder="1"/>
    <xf numFmtId="0" fontId="0" fillId="4" borderId="7" xfId="0" applyFill="1" applyBorder="1"/>
    <xf numFmtId="0" fontId="2" fillId="0" borderId="11" xfId="0" applyNumberFormat="1" applyFont="1" applyBorder="1"/>
    <xf numFmtId="0" fontId="2" fillId="5" borderId="14" xfId="0" applyFont="1" applyFill="1" applyBorder="1"/>
    <xf numFmtId="0" fontId="5" fillId="5" borderId="13" xfId="0" applyNumberFormat="1" applyFont="1" applyFill="1" applyBorder="1"/>
    <xf numFmtId="2" fontId="5" fillId="5" borderId="13" xfId="0" applyNumberFormat="1" applyFont="1" applyFill="1" applyBorder="1"/>
    <xf numFmtId="0" fontId="0" fillId="5" borderId="7" xfId="0" applyFill="1" applyBorder="1"/>
    <xf numFmtId="2" fontId="2" fillId="0" borderId="17" xfId="0" applyNumberFormat="1" applyFont="1" applyBorder="1"/>
    <xf numFmtId="0" fontId="6" fillId="0" borderId="9" xfId="0" applyNumberFormat="1" applyFont="1" applyBorder="1"/>
    <xf numFmtId="0" fontId="0" fillId="3" borderId="10" xfId="0" applyFill="1" applyBorder="1"/>
    <xf numFmtId="0" fontId="5" fillId="3" borderId="11" xfId="0" applyNumberFormat="1" applyFont="1" applyFill="1" applyBorder="1"/>
    <xf numFmtId="0" fontId="8" fillId="0" borderId="10" xfId="0" applyFont="1" applyBorder="1"/>
    <xf numFmtId="0" fontId="8" fillId="0" borderId="11" xfId="0" applyNumberFormat="1" applyFont="1" applyBorder="1"/>
    <xf numFmtId="2" fontId="8" fillId="0" borderId="11" xfId="0" applyNumberFormat="1" applyFont="1" applyBorder="1"/>
    <xf numFmtId="2" fontId="8" fillId="0" borderId="11" xfId="0" applyNumberFormat="1" applyFont="1" applyFill="1" applyBorder="1"/>
    <xf numFmtId="0" fontId="8" fillId="0" borderId="7" xfId="0" applyFont="1" applyBorder="1"/>
    <xf numFmtId="2" fontId="0" fillId="0" borderId="11" xfId="0" applyNumberFormat="1" applyFill="1" applyBorder="1"/>
    <xf numFmtId="0" fontId="1" fillId="0" borderId="11" xfId="0" applyNumberFormat="1" applyFont="1" applyFill="1" applyBorder="1"/>
    <xf numFmtId="0" fontId="9" fillId="0" borderId="11" xfId="0" applyNumberFormat="1" applyFont="1" applyBorder="1"/>
    <xf numFmtId="0" fontId="8" fillId="2" borderId="10" xfId="0" applyFont="1" applyFill="1" applyBorder="1"/>
    <xf numFmtId="2" fontId="8" fillId="2" borderId="13" xfId="0" applyNumberFormat="1" applyFont="1" applyFill="1" applyBorder="1"/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14" xfId="0" applyFont="1" applyBorder="1"/>
    <xf numFmtId="0" fontId="1" fillId="0" borderId="13" xfId="0" applyNumberFormat="1" applyFont="1" applyBorder="1"/>
    <xf numFmtId="0" fontId="0" fillId="2" borderId="14" xfId="0" applyFill="1" applyBorder="1"/>
    <xf numFmtId="0" fontId="0" fillId="2" borderId="13" xfId="0" applyNumberFormat="1" applyFill="1" applyBorder="1"/>
    <xf numFmtId="0" fontId="0" fillId="2" borderId="7" xfId="0" applyFill="1" applyBorder="1"/>
    <xf numFmtId="0" fontId="5" fillId="5" borderId="14" xfId="0" applyFont="1" applyFill="1" applyBorder="1"/>
    <xf numFmtId="0" fontId="10" fillId="0" borderId="0" xfId="0" applyNumberFormat="1" applyFont="1" applyBorder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2" fontId="2" fillId="0" borderId="21" xfId="0" applyNumberFormat="1" applyFont="1" applyBorder="1"/>
    <xf numFmtId="2" fontId="2" fillId="2" borderId="11" xfId="0" applyNumberFormat="1" applyFont="1" applyFill="1" applyBorder="1"/>
    <xf numFmtId="0" fontId="11" fillId="3" borderId="10" xfId="0" applyFont="1" applyFill="1" applyBorder="1"/>
    <xf numFmtId="0" fontId="0" fillId="2" borderId="10" xfId="0" applyFill="1" applyBorder="1"/>
    <xf numFmtId="0" fontId="0" fillId="2" borderId="11" xfId="0" applyNumberFormat="1" applyFill="1" applyBorder="1"/>
    <xf numFmtId="2" fontId="0" fillId="2" borderId="11" xfId="0" applyNumberFormat="1" applyFill="1" applyBorder="1"/>
    <xf numFmtId="0" fontId="0" fillId="0" borderId="11" xfId="0" applyNumberFormat="1" applyFill="1" applyBorder="1"/>
    <xf numFmtId="0" fontId="11" fillId="4" borderId="10" xfId="0" applyFont="1" applyFill="1" applyBorder="1"/>
    <xf numFmtId="0" fontId="1" fillId="0" borderId="18" xfId="0" applyFont="1" applyBorder="1"/>
    <xf numFmtId="0" fontId="11" fillId="5" borderId="14" xfId="0" applyFont="1" applyFill="1" applyBorder="1"/>
    <xf numFmtId="0" fontId="11" fillId="0" borderId="11" xfId="0" applyNumberFormat="1" applyFont="1" applyBorder="1"/>
    <xf numFmtId="2" fontId="11" fillId="0" borderId="11" xfId="0" applyNumberFormat="1" applyFont="1" applyBorder="1"/>
    <xf numFmtId="0" fontId="1" fillId="0" borderId="11" xfId="0" applyNumberFormat="1" applyFont="1" applyBorder="1" applyAlignment="1">
      <alignment horizontal="right"/>
    </xf>
    <xf numFmtId="0" fontId="13" fillId="0" borderId="11" xfId="0" applyNumberFormat="1" applyFont="1" applyBorder="1"/>
    <xf numFmtId="2" fontId="13" fillId="0" borderId="11" xfId="0" applyNumberFormat="1" applyFont="1" applyBorder="1"/>
    <xf numFmtId="0" fontId="2" fillId="4" borderId="10" xfId="0" applyFont="1" applyFill="1" applyBorder="1"/>
    <xf numFmtId="2" fontId="14" fillId="0" borderId="11" xfId="0" applyNumberFormat="1" applyFont="1" applyBorder="1"/>
    <xf numFmtId="0" fontId="5" fillId="3" borderId="10" xfId="0" applyFont="1" applyFill="1" applyBorder="1"/>
    <xf numFmtId="0" fontId="11" fillId="0" borderId="11" xfId="0" applyFont="1" applyBorder="1"/>
    <xf numFmtId="2" fontId="14" fillId="2" borderId="11" xfId="0" applyNumberFormat="1" applyFont="1" applyFill="1" applyBorder="1"/>
    <xf numFmtId="0" fontId="0" fillId="0" borderId="13" xfId="0" applyNumberFormat="1" applyBorder="1"/>
    <xf numFmtId="0" fontId="2" fillId="5" borderId="13" xfId="0" applyNumberFormat="1" applyFont="1" applyFill="1" applyBorder="1"/>
    <xf numFmtId="0" fontId="0" fillId="0" borderId="22" xfId="0" applyBorder="1"/>
    <xf numFmtId="2" fontId="2" fillId="0" borderId="11" xfId="0" applyNumberFormat="1" applyFont="1" applyBorder="1"/>
    <xf numFmtId="0" fontId="10" fillId="0" borderId="11" xfId="0" applyNumberFormat="1" applyFont="1" applyBorder="1"/>
    <xf numFmtId="0" fontId="2" fillId="3" borderId="11" xfId="0" applyFont="1" applyFill="1" applyBorder="1"/>
    <xf numFmtId="0" fontId="10" fillId="3" borderId="11" xfId="0" applyNumberFormat="1" applyFont="1" applyFill="1" applyBorder="1"/>
    <xf numFmtId="0" fontId="0" fillId="3" borderId="11" xfId="0" applyNumberFormat="1" applyFill="1" applyBorder="1"/>
    <xf numFmtId="2" fontId="2" fillId="3" borderId="11" xfId="0" applyNumberFormat="1" applyFont="1" applyFill="1" applyBorder="1"/>
    <xf numFmtId="0" fontId="2" fillId="4" borderId="11" xfId="0" applyFont="1" applyFill="1" applyBorder="1"/>
    <xf numFmtId="0" fontId="10" fillId="4" borderId="11" xfId="0" applyNumberFormat="1" applyFont="1" applyFill="1" applyBorder="1"/>
    <xf numFmtId="0" fontId="0" fillId="4" borderId="11" xfId="0" applyNumberFormat="1" applyFill="1" applyBorder="1"/>
    <xf numFmtId="2" fontId="2" fillId="4" borderId="11" xfId="0" applyNumberFormat="1" applyFont="1" applyFill="1" applyBorder="1"/>
    <xf numFmtId="0" fontId="2" fillId="5" borderId="11" xfId="0" applyFont="1" applyFill="1" applyBorder="1"/>
    <xf numFmtId="0" fontId="10" fillId="5" borderId="11" xfId="0" applyNumberFormat="1" applyFont="1" applyFill="1" applyBorder="1"/>
    <xf numFmtId="0" fontId="0" fillId="5" borderId="11" xfId="0" applyNumberFormat="1" applyFill="1" applyBorder="1"/>
    <xf numFmtId="2" fontId="2" fillId="5" borderId="11" xfId="0" applyNumberFormat="1" applyFont="1" applyFill="1" applyBorder="1"/>
    <xf numFmtId="0" fontId="0" fillId="0" borderId="23" xfId="0" applyBorder="1"/>
    <xf numFmtId="0" fontId="1" fillId="3" borderId="7" xfId="0" applyFont="1" applyFill="1" applyBorder="1"/>
    <xf numFmtId="0" fontId="0" fillId="0" borderId="16" xfId="0" applyBorder="1"/>
    <xf numFmtId="0" fontId="10" fillId="0" borderId="17" xfId="0" applyNumberFormat="1" applyFont="1" applyBorder="1"/>
    <xf numFmtId="0" fontId="0" fillId="0" borderId="17" xfId="0" applyNumberFormat="1" applyBorder="1"/>
    <xf numFmtId="0" fontId="0" fillId="0" borderId="20" xfId="0" applyBorder="1"/>
    <xf numFmtId="0" fontId="1" fillId="4" borderId="10" xfId="0" applyFont="1" applyFill="1" applyBorder="1"/>
    <xf numFmtId="0" fontId="1" fillId="4" borderId="7" xfId="0" applyFont="1" applyFill="1" applyBorder="1"/>
    <xf numFmtId="0" fontId="0" fillId="5" borderId="14" xfId="0" applyFill="1" applyBorder="1"/>
    <xf numFmtId="0" fontId="2" fillId="0" borderId="17" xfId="0" applyNumberFormat="1" applyFont="1" applyBorder="1"/>
    <xf numFmtId="0" fontId="13" fillId="3" borderId="10" xfId="0" applyFont="1" applyFill="1" applyBorder="1"/>
    <xf numFmtId="0" fontId="1" fillId="2" borderId="0" xfId="0" applyFont="1" applyFill="1" applyBorder="1"/>
    <xf numFmtId="2" fontId="1" fillId="0" borderId="13" xfId="0" applyNumberFormat="1" applyFont="1" applyBorder="1"/>
    <xf numFmtId="0" fontId="1" fillId="2" borderId="22" xfId="0" applyFont="1" applyFill="1" applyBorder="1"/>
    <xf numFmtId="0" fontId="0" fillId="0" borderId="14" xfId="0" applyBorder="1"/>
    <xf numFmtId="0" fontId="1" fillId="3" borderId="10" xfId="0" applyFont="1" applyFill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8" xfId="0" applyNumberFormat="1" applyFont="1" applyFill="1" applyBorder="1"/>
    <xf numFmtId="0" fontId="1" fillId="2" borderId="9" xfId="0" applyNumberFormat="1" applyFont="1" applyFill="1" applyBorder="1"/>
    <xf numFmtId="2" fontId="1" fillId="2" borderId="9" xfId="0" applyNumberFormat="1" applyFont="1" applyFill="1" applyBorder="1"/>
    <xf numFmtId="0" fontId="1" fillId="2" borderId="23" xfId="0" applyFont="1" applyFill="1" applyBorder="1"/>
    <xf numFmtId="0" fontId="0" fillId="4" borderId="10" xfId="0" applyFill="1" applyBorder="1"/>
    <xf numFmtId="0" fontId="2" fillId="0" borderId="16" xfId="0" applyFont="1" applyBorder="1"/>
    <xf numFmtId="0" fontId="8" fillId="2" borderId="11" xfId="0" applyNumberFormat="1" applyFont="1" applyFill="1" applyBorder="1"/>
    <xf numFmtId="2" fontId="8" fillId="2" borderId="11" xfId="0" applyNumberFormat="1" applyFont="1" applyFill="1" applyBorder="1"/>
    <xf numFmtId="0" fontId="8" fillId="2" borderId="7" xfId="0" applyFont="1" applyFill="1" applyBorder="1"/>
    <xf numFmtId="0" fontId="5" fillId="4" borderId="11" xfId="0" applyFont="1" applyFill="1" applyBorder="1"/>
    <xf numFmtId="0" fontId="11" fillId="4" borderId="11" xfId="0" applyFont="1" applyFill="1" applyBorder="1"/>
    <xf numFmtId="0" fontId="11" fillId="0" borderId="11" xfId="0" applyFont="1" applyFill="1" applyBorder="1"/>
    <xf numFmtId="2" fontId="5" fillId="0" borderId="11" xfId="0" applyNumberFormat="1" applyFont="1" applyFill="1" applyBorder="1"/>
    <xf numFmtId="0" fontId="0" fillId="0" borderId="7" xfId="0" applyFill="1" applyBorder="1"/>
    <xf numFmtId="0" fontId="0" fillId="0" borderId="13" xfId="0" applyBorder="1"/>
    <xf numFmtId="0" fontId="5" fillId="5" borderId="13" xfId="0" applyFont="1" applyFill="1" applyBorder="1"/>
    <xf numFmtId="0" fontId="11" fillId="5" borderId="13" xfId="0" applyFont="1" applyFill="1" applyBorder="1"/>
    <xf numFmtId="0" fontId="2" fillId="2" borderId="20" xfId="0" applyFont="1" applyFill="1" applyBorder="1"/>
    <xf numFmtId="0" fontId="10" fillId="2" borderId="21" xfId="0" applyNumberFormat="1" applyFont="1" applyFill="1" applyBorder="1"/>
    <xf numFmtId="0" fontId="0" fillId="2" borderId="21" xfId="0" applyNumberFormat="1" applyFill="1" applyBorder="1"/>
    <xf numFmtId="2" fontId="2" fillId="2" borderId="21" xfId="0" applyNumberFormat="1" applyFont="1" applyFill="1" applyBorder="1"/>
    <xf numFmtId="0" fontId="10" fillId="0" borderId="21" xfId="0" applyFont="1" applyBorder="1"/>
    <xf numFmtId="0" fontId="0" fillId="0" borderId="21" xfId="0" applyBorder="1"/>
    <xf numFmtId="2" fontId="0" fillId="0" borderId="0" xfId="0" applyNumberFormat="1" applyBorder="1"/>
    <xf numFmtId="0" fontId="1" fillId="0" borderId="23" xfId="0" applyFont="1" applyBorder="1"/>
    <xf numFmtId="0" fontId="1" fillId="0" borderId="24" xfId="0" applyFont="1" applyBorder="1"/>
    <xf numFmtId="0" fontId="0" fillId="0" borderId="4" xfId="0" applyBorder="1"/>
    <xf numFmtId="0" fontId="0" fillId="3" borderId="24" xfId="0" applyFill="1" applyBorder="1"/>
    <xf numFmtId="2" fontId="5" fillId="3" borderId="24" xfId="0" applyNumberFormat="1" applyFont="1" applyFill="1" applyBorder="1"/>
    <xf numFmtId="0" fontId="1" fillId="3" borderId="24" xfId="0" applyFont="1" applyFill="1" applyBorder="1"/>
    <xf numFmtId="0" fontId="1" fillId="0" borderId="27" xfId="0" applyFont="1" applyBorder="1"/>
    <xf numFmtId="0" fontId="16" fillId="0" borderId="0" xfId="0" applyFont="1"/>
    <xf numFmtId="2" fontId="1" fillId="0" borderId="30" xfId="0" applyNumberFormat="1" applyFont="1" applyBorder="1"/>
    <xf numFmtId="0" fontId="16" fillId="0" borderId="3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/>
    <xf numFmtId="2" fontId="2" fillId="0" borderId="32" xfId="0" applyNumberFormat="1" applyFont="1" applyBorder="1"/>
    <xf numFmtId="0" fontId="2" fillId="0" borderId="33" xfId="0" applyFont="1" applyBorder="1"/>
    <xf numFmtId="0" fontId="0" fillId="0" borderId="34" xfId="0" applyBorder="1"/>
    <xf numFmtId="0" fontId="2" fillId="0" borderId="35" xfId="0" applyFont="1" applyBorder="1"/>
    <xf numFmtId="0" fontId="2" fillId="0" borderId="6" xfId="0" applyFont="1" applyBorder="1"/>
    <xf numFmtId="2" fontId="2" fillId="0" borderId="6" xfId="0" applyNumberFormat="1" applyFont="1" applyBorder="1"/>
    <xf numFmtId="0" fontId="0" fillId="0" borderId="36" xfId="0" applyBorder="1"/>
    <xf numFmtId="0" fontId="0" fillId="0" borderId="18" xfId="0" applyBorder="1"/>
    <xf numFmtId="0" fontId="0" fillId="0" borderId="28" xfId="0" applyBorder="1"/>
    <xf numFmtId="0" fontId="10" fillId="0" borderId="32" xfId="0" applyFont="1" applyBorder="1"/>
    <xf numFmtId="0" fontId="0" fillId="0" borderId="32" xfId="0" applyBorder="1"/>
    <xf numFmtId="0" fontId="0" fillId="0" borderId="38" xfId="0" applyBorder="1"/>
    <xf numFmtId="0" fontId="0" fillId="2" borderId="27" xfId="0" applyFill="1" applyBorder="1"/>
    <xf numFmtId="0" fontId="0" fillId="0" borderId="27" xfId="0" applyBorder="1"/>
    <xf numFmtId="0" fontId="0" fillId="3" borderId="11" xfId="0" applyFill="1" applyBorder="1"/>
    <xf numFmtId="0" fontId="2" fillId="6" borderId="11" xfId="0" applyFont="1" applyFill="1" applyBorder="1"/>
    <xf numFmtId="0" fontId="10" fillId="6" borderId="11" xfId="0" applyNumberFormat="1" applyFont="1" applyFill="1" applyBorder="1"/>
    <xf numFmtId="0" fontId="0" fillId="6" borderId="11" xfId="0" applyNumberFormat="1" applyFill="1" applyBorder="1"/>
    <xf numFmtId="2" fontId="2" fillId="6" borderId="11" xfId="0" applyNumberFormat="1" applyFont="1" applyFill="1" applyBorder="1"/>
    <xf numFmtId="0" fontId="0" fillId="6" borderId="11" xfId="0" applyFill="1" applyBorder="1"/>
    <xf numFmtId="0" fontId="2" fillId="7" borderId="11" xfId="0" applyFont="1" applyFill="1" applyBorder="1"/>
    <xf numFmtId="0" fontId="10" fillId="7" borderId="11" xfId="0" applyNumberFormat="1" applyFont="1" applyFill="1" applyBorder="1"/>
    <xf numFmtId="0" fontId="0" fillId="7" borderId="11" xfId="0" applyNumberFormat="1" applyFill="1" applyBorder="1"/>
    <xf numFmtId="2" fontId="2" fillId="7" borderId="11" xfId="0" applyNumberFormat="1" applyFont="1" applyFill="1" applyBorder="1"/>
    <xf numFmtId="0" fontId="0" fillId="7" borderId="11" xfId="0" applyFill="1" applyBorder="1"/>
    <xf numFmtId="0" fontId="0" fillId="3" borderId="39" xfId="0" applyFill="1" applyBorder="1"/>
    <xf numFmtId="0" fontId="0" fillId="6" borderId="39" xfId="0" applyFill="1" applyBorder="1"/>
    <xf numFmtId="0" fontId="0" fillId="7" borderId="40" xfId="0" applyFill="1" applyBorder="1"/>
    <xf numFmtId="0" fontId="0" fillId="4" borderId="39" xfId="0" applyFill="1" applyBorder="1"/>
    <xf numFmtId="0" fontId="1" fillId="0" borderId="39" xfId="0" applyFont="1" applyBorder="1"/>
    <xf numFmtId="2" fontId="1" fillId="0" borderId="13" xfId="0" applyNumberFormat="1" applyFont="1" applyFill="1" applyBorder="1"/>
    <xf numFmtId="2" fontId="1" fillId="0" borderId="9" xfId="0" applyNumberFormat="1" applyFont="1" applyBorder="1"/>
    <xf numFmtId="2" fontId="1" fillId="0" borderId="9" xfId="0" applyNumberFormat="1" applyFont="1" applyFill="1" applyBorder="1"/>
    <xf numFmtId="0" fontId="1" fillId="0" borderId="11" xfId="0" applyFont="1" applyBorder="1" applyAlignment="1">
      <alignment horizontal="right"/>
    </xf>
    <xf numFmtId="0" fontId="17" fillId="8" borderId="8" xfId="0" applyFont="1" applyFill="1" applyBorder="1"/>
    <xf numFmtId="0" fontId="2" fillId="8" borderId="9" xfId="0" applyFont="1" applyFill="1" applyBorder="1"/>
    <xf numFmtId="0" fontId="17" fillId="8" borderId="9" xfId="0" applyFont="1" applyFill="1" applyBorder="1"/>
    <xf numFmtId="0" fontId="17" fillId="8" borderId="9" xfId="0" applyNumberFormat="1" applyFont="1" applyFill="1" applyBorder="1"/>
    <xf numFmtId="2" fontId="17" fillId="8" borderId="9" xfId="0" applyNumberFormat="1" applyFont="1" applyFill="1" applyBorder="1"/>
    <xf numFmtId="0" fontId="17" fillId="8" borderId="4" xfId="0" applyFont="1" applyFill="1" applyBorder="1"/>
    <xf numFmtId="0" fontId="0" fillId="8" borderId="8" xfId="0" applyFill="1" applyBorder="1"/>
    <xf numFmtId="0" fontId="3" fillId="8" borderId="9" xfId="0" applyNumberFormat="1" applyFont="1" applyFill="1" applyBorder="1"/>
    <xf numFmtId="0" fontId="2" fillId="8" borderId="9" xfId="0" applyNumberFormat="1" applyFont="1" applyFill="1" applyBorder="1"/>
    <xf numFmtId="0" fontId="0" fillId="8" borderId="9" xfId="0" applyNumberFormat="1" applyFill="1" applyBorder="1"/>
    <xf numFmtId="2" fontId="0" fillId="8" borderId="9" xfId="0" applyNumberFormat="1" applyFill="1" applyBorder="1"/>
    <xf numFmtId="0" fontId="0" fillId="8" borderId="7" xfId="0" applyFill="1" applyBorder="1"/>
    <xf numFmtId="0" fontId="2" fillId="8" borderId="8" xfId="0" applyFont="1" applyFill="1" applyBorder="1"/>
    <xf numFmtId="0" fontId="0" fillId="8" borderId="4" xfId="0" applyFill="1" applyBorder="1"/>
    <xf numFmtId="0" fontId="0" fillId="8" borderId="20" xfId="0" applyFill="1" applyBorder="1"/>
    <xf numFmtId="0" fontId="10" fillId="8" borderId="21" xfId="0" applyNumberFormat="1" applyFont="1" applyFill="1" applyBorder="1"/>
    <xf numFmtId="0" fontId="0" fillId="8" borderId="21" xfId="0" applyNumberFormat="1" applyFill="1" applyBorder="1"/>
    <xf numFmtId="2" fontId="2" fillId="8" borderId="21" xfId="0" applyNumberFormat="1" applyFont="1" applyFill="1" applyBorder="1"/>
    <xf numFmtId="0" fontId="2" fillId="8" borderId="20" xfId="0" applyFont="1" applyFill="1" applyBorder="1"/>
    <xf numFmtId="0" fontId="2" fillId="8" borderId="21" xfId="0" applyNumberFormat="1" applyFont="1" applyFill="1" applyBorder="1"/>
    <xf numFmtId="0" fontId="10" fillId="8" borderId="9" xfId="0" applyNumberFormat="1" applyFont="1" applyFill="1" applyBorder="1"/>
    <xf numFmtId="2" fontId="2" fillId="8" borderId="9" xfId="0" applyNumberFormat="1" applyFont="1" applyFill="1" applyBorder="1"/>
    <xf numFmtId="0" fontId="0" fillId="8" borderId="25" xfId="0" applyFill="1" applyBorder="1"/>
    <xf numFmtId="0" fontId="10" fillId="8" borderId="0" xfId="0" applyNumberFormat="1" applyFont="1" applyFill="1" applyBorder="1" applyAlignment="1">
      <alignment horizontal="center"/>
    </xf>
    <xf numFmtId="0" fontId="10" fillId="8" borderId="20" xfId="0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0" borderId="26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/>
    </xf>
    <xf numFmtId="0" fontId="12" fillId="0" borderId="26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6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6" fillId="8" borderId="12" xfId="0" applyNumberFormat="1" applyFont="1" applyFill="1" applyBorder="1" applyAlignment="1">
      <alignment horizontal="center"/>
    </xf>
    <xf numFmtId="0" fontId="16" fillId="8" borderId="26" xfId="0" applyNumberFormat="1" applyFont="1" applyFill="1" applyBorder="1" applyAlignment="1">
      <alignment horizontal="center"/>
    </xf>
    <xf numFmtId="0" fontId="16" fillId="8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4" fillId="0" borderId="26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6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5" fillId="0" borderId="26" xfId="0" applyNumberFormat="1" applyFont="1" applyFill="1" applyBorder="1" applyAlignment="1">
      <alignment horizontal="center"/>
    </xf>
    <xf numFmtId="0" fontId="15" fillId="0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307"/>
  <sheetViews>
    <sheetView tabSelected="1" workbookViewId="0">
      <selection activeCell="K96" sqref="K96"/>
    </sheetView>
  </sheetViews>
  <sheetFormatPr defaultRowHeight="15"/>
  <cols>
    <col min="3" max="3" width="14.85546875" customWidth="1"/>
    <col min="5" max="5" width="9" customWidth="1"/>
    <col min="6" max="6" width="9.140625" customWidth="1"/>
    <col min="7" max="7" width="8.5703125" customWidth="1"/>
    <col min="8" max="8" width="13.42578125" customWidth="1"/>
    <col min="9" max="9" width="8.85546875" customWidth="1"/>
    <col min="10" max="10" width="6.85546875" customWidth="1"/>
  </cols>
  <sheetData>
    <row r="3" spans="1:14">
      <c r="B3" s="1"/>
      <c r="C3" s="2"/>
      <c r="D3" s="2"/>
      <c r="E3" s="2"/>
      <c r="F3" s="2"/>
      <c r="G3" s="2"/>
      <c r="H3" s="2"/>
      <c r="I3" s="2"/>
      <c r="J3" s="2"/>
    </row>
    <row r="4" spans="1:14">
      <c r="B4" s="1"/>
      <c r="C4" s="2"/>
      <c r="D4" s="2"/>
      <c r="E4" s="2" t="s">
        <v>0</v>
      </c>
      <c r="F4" s="2"/>
      <c r="G4" s="2"/>
      <c r="H4" s="2"/>
      <c r="I4" s="2"/>
      <c r="J4" s="3"/>
    </row>
    <row r="5" spans="1:14">
      <c r="B5" s="1"/>
      <c r="C5" s="2"/>
      <c r="D5" s="2"/>
      <c r="E5" s="2" t="s">
        <v>1</v>
      </c>
      <c r="F5" s="2"/>
      <c r="G5" s="2"/>
      <c r="H5" s="2"/>
      <c r="I5" s="2"/>
      <c r="J5" s="3"/>
    </row>
    <row r="6" spans="1:14">
      <c r="B6" s="1"/>
      <c r="C6" s="2"/>
      <c r="D6" s="2"/>
      <c r="E6" s="2" t="s">
        <v>162</v>
      </c>
      <c r="F6" s="2"/>
      <c r="G6" s="2"/>
      <c r="H6" s="2"/>
      <c r="I6" s="2"/>
      <c r="J6" s="3"/>
    </row>
    <row r="7" spans="1:14">
      <c r="B7" s="1"/>
      <c r="C7" s="2"/>
      <c r="D7" s="2"/>
      <c r="E7" s="2"/>
      <c r="F7" s="2"/>
      <c r="G7" s="2"/>
      <c r="H7" s="2"/>
      <c r="I7" s="2"/>
      <c r="J7" s="3"/>
    </row>
    <row r="8" spans="1:14">
      <c r="A8" s="248" t="s">
        <v>2</v>
      </c>
      <c r="B8" s="248"/>
      <c r="C8" s="248"/>
      <c r="D8" s="248"/>
      <c r="E8" s="248"/>
      <c r="F8" s="248"/>
      <c r="G8" s="248"/>
      <c r="H8" s="248"/>
      <c r="I8" s="248"/>
      <c r="J8" s="2"/>
    </row>
    <row r="9" spans="1:14">
      <c r="A9" s="249" t="s">
        <v>161</v>
      </c>
      <c r="B9" s="249"/>
      <c r="C9" s="249"/>
      <c r="D9" s="249"/>
      <c r="E9" s="249"/>
      <c r="F9" s="249"/>
      <c r="G9" s="249"/>
      <c r="H9" s="249"/>
      <c r="I9" s="249"/>
      <c r="J9" s="2"/>
    </row>
    <row r="10" spans="1:14" ht="15.75" thickBot="1">
      <c r="B10" s="2"/>
      <c r="C10" s="4"/>
      <c r="D10" s="4"/>
      <c r="E10" s="4"/>
      <c r="F10" s="4"/>
      <c r="G10" s="5"/>
      <c r="H10" s="4"/>
      <c r="I10" s="6"/>
      <c r="J10" s="4"/>
    </row>
    <row r="11" spans="1:14">
      <c r="A11" s="7" t="s">
        <v>3</v>
      </c>
      <c r="B11" s="8"/>
      <c r="C11" s="8"/>
      <c r="D11" s="8" t="s">
        <v>4</v>
      </c>
      <c r="E11" s="9" t="s">
        <v>5</v>
      </c>
      <c r="F11" s="10"/>
      <c r="G11" s="8"/>
      <c r="H11" s="11" t="s">
        <v>6</v>
      </c>
      <c r="I11" s="12" t="s">
        <v>7</v>
      </c>
    </row>
    <row r="12" spans="1:14" ht="15.75" thickBot="1">
      <c r="A12" s="13" t="s">
        <v>8</v>
      </c>
      <c r="B12" s="14"/>
      <c r="C12" s="14"/>
      <c r="D12" s="15" t="s">
        <v>9</v>
      </c>
      <c r="E12" s="15" t="s">
        <v>10</v>
      </c>
      <c r="F12" s="16" t="s">
        <v>11</v>
      </c>
      <c r="G12" s="15" t="s">
        <v>12</v>
      </c>
      <c r="H12" s="17" t="s">
        <v>13</v>
      </c>
      <c r="I12" s="159" t="s">
        <v>14</v>
      </c>
    </row>
    <row r="13" spans="1:14" ht="15.75" thickBot="1">
      <c r="A13" s="7"/>
      <c r="B13" s="8"/>
      <c r="C13" s="167" t="s">
        <v>156</v>
      </c>
      <c r="D13" s="168"/>
      <c r="E13" s="168"/>
      <c r="F13" s="168"/>
      <c r="G13" s="169"/>
      <c r="H13" s="166"/>
      <c r="I13" s="164"/>
      <c r="N13" s="165"/>
    </row>
    <row r="14" spans="1:14" ht="27" customHeight="1">
      <c r="A14" s="206"/>
      <c r="B14" s="207" t="s">
        <v>15</v>
      </c>
      <c r="C14" s="207"/>
      <c r="D14" s="208"/>
      <c r="E14" s="208"/>
      <c r="F14" s="209"/>
      <c r="G14" s="208"/>
      <c r="H14" s="210"/>
      <c r="I14" s="211"/>
    </row>
    <row r="15" spans="1:14">
      <c r="A15" s="254" t="s">
        <v>16</v>
      </c>
      <c r="B15" s="255"/>
      <c r="C15" s="25"/>
      <c r="D15" s="26"/>
      <c r="E15" s="26"/>
      <c r="F15" s="27"/>
      <c r="G15" s="26"/>
      <c r="H15" s="28"/>
      <c r="I15" s="22"/>
    </row>
    <row r="16" spans="1:14">
      <c r="A16" s="29" t="s">
        <v>17</v>
      </c>
      <c r="B16" s="30"/>
      <c r="C16" s="30"/>
      <c r="D16" s="31">
        <v>200</v>
      </c>
      <c r="E16" s="32">
        <v>6.35</v>
      </c>
      <c r="F16" s="32">
        <v>7.26</v>
      </c>
      <c r="G16" s="32">
        <v>25.7</v>
      </c>
      <c r="H16" s="32">
        <v>193</v>
      </c>
      <c r="I16" s="18">
        <v>127</v>
      </c>
    </row>
    <row r="17" spans="1:9">
      <c r="A17" s="33" t="s">
        <v>18</v>
      </c>
      <c r="B17" s="30"/>
      <c r="C17" s="30"/>
      <c r="D17" s="34">
        <v>22.5</v>
      </c>
      <c r="E17" s="32">
        <v>2.85</v>
      </c>
      <c r="F17" s="32">
        <v>2.58</v>
      </c>
      <c r="G17" s="32">
        <v>0.15</v>
      </c>
      <c r="H17" s="32">
        <v>35.32</v>
      </c>
      <c r="I17" s="18">
        <v>146</v>
      </c>
    </row>
    <row r="18" spans="1:9">
      <c r="A18" s="35" t="s">
        <v>19</v>
      </c>
      <c r="B18" s="31"/>
      <c r="C18" s="31"/>
      <c r="D18" s="36">
        <v>14</v>
      </c>
      <c r="E18" s="37">
        <v>8</v>
      </c>
      <c r="F18" s="37">
        <v>18</v>
      </c>
      <c r="G18" s="37">
        <v>65</v>
      </c>
      <c r="H18" s="37">
        <v>58.35</v>
      </c>
      <c r="I18" s="38"/>
    </row>
    <row r="19" spans="1:9">
      <c r="A19" s="39" t="s">
        <v>20</v>
      </c>
      <c r="B19" s="39"/>
      <c r="C19" s="39"/>
      <c r="D19" s="31">
        <v>10</v>
      </c>
      <c r="E19" s="37">
        <v>2.66</v>
      </c>
      <c r="F19" s="37">
        <v>2.71</v>
      </c>
      <c r="G19" s="37">
        <v>0</v>
      </c>
      <c r="H19" s="37">
        <v>33.369999999999997</v>
      </c>
      <c r="I19" s="38">
        <v>27</v>
      </c>
    </row>
    <row r="20" spans="1:9">
      <c r="A20" s="33" t="s">
        <v>21</v>
      </c>
      <c r="B20" s="30"/>
      <c r="C20" s="30"/>
      <c r="D20" s="30">
        <v>200</v>
      </c>
      <c r="E20" s="32">
        <v>4.5999999999999996</v>
      </c>
      <c r="F20" s="32">
        <v>4.8</v>
      </c>
      <c r="G20" s="32">
        <v>16.399999999999999</v>
      </c>
      <c r="H20" s="40">
        <v>126</v>
      </c>
      <c r="I20" s="18">
        <v>198</v>
      </c>
    </row>
    <row r="21" spans="1:9" ht="15.75" thickBot="1">
      <c r="A21" s="41"/>
      <c r="B21" s="42" t="s">
        <v>22</v>
      </c>
      <c r="C21" s="42"/>
      <c r="D21" s="43">
        <f t="shared" ref="D21:H21" si="0">SUM(D16:D20)</f>
        <v>446.5</v>
      </c>
      <c r="E21" s="43">
        <f t="shared" si="0"/>
        <v>24.46</v>
      </c>
      <c r="F21" s="43">
        <f t="shared" si="0"/>
        <v>35.35</v>
      </c>
      <c r="G21" s="43">
        <f t="shared" si="0"/>
        <v>107.25</v>
      </c>
      <c r="H21" s="43">
        <f t="shared" si="0"/>
        <v>446.04</v>
      </c>
      <c r="I21" s="161"/>
    </row>
    <row r="22" spans="1:9">
      <c r="A22" s="23"/>
      <c r="B22" s="24" t="s">
        <v>23</v>
      </c>
      <c r="C22" s="26"/>
      <c r="D22" s="45"/>
      <c r="E22" s="28"/>
      <c r="F22" s="28"/>
      <c r="G22" s="28"/>
      <c r="H22" s="28"/>
      <c r="I22" s="116"/>
    </row>
    <row r="23" spans="1:9">
      <c r="A23" s="33" t="s">
        <v>24</v>
      </c>
      <c r="B23" s="30"/>
      <c r="C23" s="30"/>
      <c r="D23" s="31">
        <v>50</v>
      </c>
      <c r="E23" s="32">
        <v>1.55</v>
      </c>
      <c r="F23" s="32">
        <v>0</v>
      </c>
      <c r="G23" s="32">
        <v>3.25</v>
      </c>
      <c r="H23" s="32">
        <v>19.2</v>
      </c>
      <c r="I23" s="18">
        <v>121</v>
      </c>
    </row>
    <row r="24" spans="1:9">
      <c r="A24" s="35" t="s">
        <v>25</v>
      </c>
      <c r="B24" s="39"/>
      <c r="C24" s="39"/>
      <c r="D24" s="39">
        <v>200</v>
      </c>
      <c r="E24" s="37">
        <v>1.55</v>
      </c>
      <c r="F24" s="37">
        <v>3.4</v>
      </c>
      <c r="G24" s="37">
        <v>7.28</v>
      </c>
      <c r="H24" s="37">
        <v>62.7</v>
      </c>
      <c r="I24" s="38">
        <v>29</v>
      </c>
    </row>
    <row r="25" spans="1:9">
      <c r="A25" s="35" t="s">
        <v>26</v>
      </c>
      <c r="B25" s="31"/>
      <c r="C25" s="31"/>
      <c r="D25" s="31">
        <v>15</v>
      </c>
      <c r="E25" s="37">
        <v>3.3</v>
      </c>
      <c r="F25" s="37">
        <v>0.7</v>
      </c>
      <c r="G25" s="37">
        <v>0</v>
      </c>
      <c r="H25" s="37">
        <v>16.399999999999999</v>
      </c>
      <c r="I25" s="38">
        <v>30</v>
      </c>
    </row>
    <row r="26" spans="1:9">
      <c r="A26" s="35" t="s">
        <v>27</v>
      </c>
      <c r="B26" s="39"/>
      <c r="C26" s="39"/>
      <c r="D26" s="39">
        <v>8</v>
      </c>
      <c r="E26" s="37">
        <v>0.2</v>
      </c>
      <c r="F26" s="37">
        <v>1.1599999999999999</v>
      </c>
      <c r="G26" s="37">
        <v>0.26</v>
      </c>
      <c r="H26" s="37">
        <v>12.65</v>
      </c>
      <c r="I26" s="38">
        <v>30</v>
      </c>
    </row>
    <row r="27" spans="1:9">
      <c r="A27" s="33" t="s">
        <v>28</v>
      </c>
      <c r="B27" s="30"/>
      <c r="C27" s="30"/>
      <c r="D27" s="31">
        <v>110</v>
      </c>
      <c r="E27" s="32">
        <v>16</v>
      </c>
      <c r="F27" s="32">
        <v>13.8</v>
      </c>
      <c r="G27" s="32">
        <v>2.7</v>
      </c>
      <c r="H27" s="32">
        <v>184</v>
      </c>
      <c r="I27" s="18">
        <v>100</v>
      </c>
    </row>
    <row r="28" spans="1:9">
      <c r="A28" s="35" t="s">
        <v>29</v>
      </c>
      <c r="B28" s="31"/>
      <c r="C28" s="31"/>
      <c r="D28" s="31">
        <v>150</v>
      </c>
      <c r="E28" s="37">
        <v>2</v>
      </c>
      <c r="F28" s="37">
        <v>5.9</v>
      </c>
      <c r="G28" s="37">
        <v>17.100000000000001</v>
      </c>
      <c r="H28" s="37">
        <v>122.3</v>
      </c>
      <c r="I28" s="38">
        <v>114</v>
      </c>
    </row>
    <row r="29" spans="1:9">
      <c r="A29" s="33" t="s">
        <v>30</v>
      </c>
      <c r="B29" s="30"/>
      <c r="C29" s="30"/>
      <c r="D29" s="30">
        <v>200</v>
      </c>
      <c r="E29" s="32">
        <v>0.5</v>
      </c>
      <c r="F29" s="32">
        <v>0</v>
      </c>
      <c r="G29" s="32">
        <v>19.2</v>
      </c>
      <c r="H29" s="40">
        <v>76.900000000000006</v>
      </c>
      <c r="I29" s="18">
        <v>158</v>
      </c>
    </row>
    <row r="30" spans="1:9">
      <c r="A30" s="33" t="s">
        <v>31</v>
      </c>
      <c r="B30" s="30"/>
      <c r="C30" s="30"/>
      <c r="D30" s="30">
        <v>50</v>
      </c>
      <c r="E30" s="32">
        <v>4.05</v>
      </c>
      <c r="F30" s="32">
        <v>0.65</v>
      </c>
      <c r="G30" s="32">
        <v>23</v>
      </c>
      <c r="H30" s="40">
        <v>116</v>
      </c>
      <c r="I30" s="18"/>
    </row>
    <row r="31" spans="1:9">
      <c r="A31" s="33" t="s">
        <v>160</v>
      </c>
      <c r="B31" s="30"/>
      <c r="C31" s="30"/>
      <c r="D31" s="30">
        <v>20</v>
      </c>
      <c r="E31" s="32">
        <v>1.5</v>
      </c>
      <c r="F31" s="32">
        <v>0.2</v>
      </c>
      <c r="G31" s="32">
        <v>11.6</v>
      </c>
      <c r="H31" s="40">
        <v>49.4</v>
      </c>
      <c r="I31" s="18"/>
    </row>
    <row r="32" spans="1:9">
      <c r="A32" s="46"/>
      <c r="B32" s="47" t="s">
        <v>22</v>
      </c>
      <c r="C32" s="47"/>
      <c r="D32" s="48">
        <f>SUM(D23:D30)</f>
        <v>783</v>
      </c>
      <c r="E32" s="48">
        <f>SUM(E23:E30)</f>
        <v>29.150000000000002</v>
      </c>
      <c r="F32" s="48">
        <f>SUM(F23:F30)</f>
        <v>25.61</v>
      </c>
      <c r="G32" s="48">
        <f>SUM(G23:G30)</f>
        <v>72.790000000000006</v>
      </c>
      <c r="H32" s="48">
        <f>SUM(H23:H31)</f>
        <v>659.55000000000007</v>
      </c>
      <c r="I32" s="49"/>
    </row>
    <row r="33" spans="1:9">
      <c r="A33" s="252" t="s">
        <v>32</v>
      </c>
      <c r="B33" s="252"/>
      <c r="C33" s="253"/>
      <c r="D33" s="27"/>
      <c r="E33" s="28"/>
      <c r="F33" s="28"/>
      <c r="G33" s="28"/>
      <c r="H33" s="28"/>
      <c r="I33" s="22"/>
    </row>
    <row r="34" spans="1:9">
      <c r="A34" s="35" t="s">
        <v>33</v>
      </c>
      <c r="B34" s="31"/>
      <c r="C34" s="31"/>
      <c r="D34" s="31">
        <v>50</v>
      </c>
      <c r="E34" s="37">
        <v>1.17</v>
      </c>
      <c r="F34" s="37">
        <v>3.32</v>
      </c>
      <c r="G34" s="37">
        <v>4.07</v>
      </c>
      <c r="H34" s="37">
        <v>48.1</v>
      </c>
      <c r="I34" s="38">
        <v>21</v>
      </c>
    </row>
    <row r="35" spans="1:9">
      <c r="A35" s="35" t="s">
        <v>34</v>
      </c>
      <c r="B35" s="31"/>
      <c r="C35" s="31"/>
      <c r="D35" s="31">
        <v>150</v>
      </c>
      <c r="E35" s="37">
        <v>20.399999999999999</v>
      </c>
      <c r="F35" s="37">
        <v>12.7</v>
      </c>
      <c r="G35" s="37">
        <v>22.9</v>
      </c>
      <c r="H35" s="37">
        <v>285</v>
      </c>
      <c r="I35" s="38">
        <v>136</v>
      </c>
    </row>
    <row r="36" spans="1:9">
      <c r="A36" s="33" t="s">
        <v>35</v>
      </c>
      <c r="B36" s="30"/>
      <c r="C36" s="30"/>
      <c r="D36" s="30">
        <v>200</v>
      </c>
      <c r="E36" s="32">
        <v>5.6</v>
      </c>
      <c r="F36" s="32">
        <v>6.4</v>
      </c>
      <c r="G36" s="32">
        <v>7.2</v>
      </c>
      <c r="H36" s="40">
        <v>112</v>
      </c>
      <c r="I36" s="18">
        <v>199</v>
      </c>
    </row>
    <row r="37" spans="1:9">
      <c r="A37" s="33" t="s">
        <v>160</v>
      </c>
      <c r="B37" s="30"/>
      <c r="C37" s="30"/>
      <c r="D37" s="30">
        <v>30</v>
      </c>
      <c r="E37" s="32">
        <v>2.2999999999999998</v>
      </c>
      <c r="F37" s="32">
        <v>0.28000000000000003</v>
      </c>
      <c r="G37" s="32">
        <v>17.399999999999999</v>
      </c>
      <c r="H37" s="40">
        <v>74</v>
      </c>
      <c r="I37" s="18"/>
    </row>
    <row r="38" spans="1:9" ht="15.75" thickBot="1">
      <c r="A38" s="51"/>
      <c r="B38" s="52" t="s">
        <v>22</v>
      </c>
      <c r="C38" s="52"/>
      <c r="D38" s="53">
        <f t="shared" ref="D38:H38" si="1">SUM(D34:D37)</f>
        <v>430</v>
      </c>
      <c r="E38" s="53">
        <f t="shared" si="1"/>
        <v>29.470000000000002</v>
      </c>
      <c r="F38" s="53">
        <f t="shared" si="1"/>
        <v>22.700000000000003</v>
      </c>
      <c r="G38" s="53">
        <f t="shared" si="1"/>
        <v>51.57</v>
      </c>
      <c r="H38" s="53">
        <f t="shared" si="1"/>
        <v>519.1</v>
      </c>
      <c r="I38" s="54"/>
    </row>
    <row r="39" spans="1:9" ht="15.75" thickBot="1">
      <c r="A39" s="250" t="s">
        <v>36</v>
      </c>
      <c r="B39" s="250"/>
      <c r="C39" s="251"/>
      <c r="D39" s="55">
        <f t="shared" ref="D39:H39" si="2">D21+D32+D38</f>
        <v>1659.5</v>
      </c>
      <c r="E39" s="55">
        <f t="shared" si="2"/>
        <v>83.08</v>
      </c>
      <c r="F39" s="55">
        <f t="shared" si="2"/>
        <v>83.66</v>
      </c>
      <c r="G39" s="55">
        <f t="shared" si="2"/>
        <v>231.61</v>
      </c>
      <c r="H39" s="55">
        <f t="shared" si="2"/>
        <v>1624.69</v>
      </c>
      <c r="I39" s="22"/>
    </row>
    <row r="40" spans="1:9" ht="24" customHeight="1">
      <c r="A40" s="212"/>
      <c r="B40" s="213" t="s">
        <v>37</v>
      </c>
      <c r="C40" s="214"/>
      <c r="D40" s="215"/>
      <c r="E40" s="216"/>
      <c r="F40" s="216"/>
      <c r="G40" s="216"/>
      <c r="H40" s="216"/>
      <c r="I40" s="217"/>
    </row>
    <row r="41" spans="1:9">
      <c r="A41" s="19"/>
      <c r="B41" s="56" t="s">
        <v>16</v>
      </c>
      <c r="C41" s="20"/>
      <c r="D41" s="20"/>
      <c r="E41" s="21"/>
      <c r="F41" s="21"/>
      <c r="G41" s="21"/>
      <c r="H41" s="21"/>
      <c r="I41" s="22"/>
    </row>
    <row r="42" spans="1:9">
      <c r="A42" s="35"/>
      <c r="B42" s="31"/>
      <c r="C42" s="31"/>
      <c r="D42" s="31"/>
      <c r="E42" s="37"/>
      <c r="F42" s="37"/>
      <c r="G42" s="37"/>
      <c r="H42" s="37"/>
      <c r="I42" s="38"/>
    </row>
    <row r="43" spans="1:9">
      <c r="A43" s="35" t="s">
        <v>39</v>
      </c>
      <c r="B43" s="31"/>
      <c r="C43" s="31"/>
      <c r="D43" s="31">
        <v>40</v>
      </c>
      <c r="E43" s="37">
        <v>3.2</v>
      </c>
      <c r="F43" s="37">
        <v>0.4</v>
      </c>
      <c r="G43" s="37">
        <v>86.8</v>
      </c>
      <c r="H43" s="37">
        <v>98.8</v>
      </c>
      <c r="I43" s="38"/>
    </row>
    <row r="44" spans="1:9">
      <c r="A44" s="33" t="s">
        <v>53</v>
      </c>
      <c r="B44" s="30"/>
      <c r="C44" s="30"/>
      <c r="D44" s="31">
        <v>150</v>
      </c>
      <c r="E44" s="32">
        <v>5.3</v>
      </c>
      <c r="F44" s="32">
        <v>5.6</v>
      </c>
      <c r="G44" s="32">
        <v>20.5</v>
      </c>
      <c r="H44" s="40">
        <v>148</v>
      </c>
      <c r="I44" s="18">
        <v>123</v>
      </c>
    </row>
    <row r="45" spans="1:9">
      <c r="A45" s="35" t="s">
        <v>40</v>
      </c>
      <c r="B45" s="31"/>
      <c r="C45" s="31"/>
      <c r="D45" s="31">
        <v>8</v>
      </c>
      <c r="E45" s="37">
        <v>0.08</v>
      </c>
      <c r="F45" s="37">
        <v>5.76</v>
      </c>
      <c r="G45" s="37">
        <v>5.6000000000000001E-2</v>
      </c>
      <c r="H45" s="37">
        <v>50.6</v>
      </c>
      <c r="I45" s="38">
        <v>27</v>
      </c>
    </row>
    <row r="46" spans="1:9">
      <c r="A46" s="35" t="s">
        <v>41</v>
      </c>
      <c r="B46" s="31"/>
      <c r="C46" s="31"/>
      <c r="D46" s="31">
        <v>180</v>
      </c>
      <c r="E46" s="37">
        <v>5.04</v>
      </c>
      <c r="F46" s="37">
        <v>5.76</v>
      </c>
      <c r="G46" s="37">
        <v>8.25</v>
      </c>
      <c r="H46" s="37">
        <v>104.4</v>
      </c>
      <c r="I46" s="38">
        <v>211</v>
      </c>
    </row>
    <row r="47" spans="1:9">
      <c r="A47" s="57"/>
      <c r="B47" s="58" t="s">
        <v>22</v>
      </c>
      <c r="C47" s="58"/>
      <c r="D47" s="43">
        <f t="shared" ref="D47:H47" si="3">SUM(D42:D46)</f>
        <v>378</v>
      </c>
      <c r="E47" s="43">
        <f t="shared" si="3"/>
        <v>13.620000000000001</v>
      </c>
      <c r="F47" s="43">
        <f t="shared" si="3"/>
        <v>17.52</v>
      </c>
      <c r="G47" s="43">
        <f t="shared" si="3"/>
        <v>115.60599999999999</v>
      </c>
      <c r="H47" s="43">
        <f t="shared" si="3"/>
        <v>401.80000000000007</v>
      </c>
      <c r="I47" s="44"/>
    </row>
    <row r="48" spans="1:9">
      <c r="A48" s="256" t="s">
        <v>23</v>
      </c>
      <c r="B48" s="257"/>
      <c r="C48" s="27"/>
      <c r="D48" s="27"/>
      <c r="E48" s="28"/>
      <c r="F48" s="28"/>
      <c r="G48" s="28"/>
      <c r="H48" s="28"/>
      <c r="I48" s="22"/>
    </row>
    <row r="49" spans="1:9">
      <c r="A49" s="35" t="s">
        <v>42</v>
      </c>
      <c r="B49" s="31"/>
      <c r="C49" s="31"/>
      <c r="D49" s="29">
        <v>50</v>
      </c>
      <c r="E49" s="32">
        <v>0.63</v>
      </c>
      <c r="F49" s="32">
        <v>4.0999999999999996</v>
      </c>
      <c r="G49" s="32">
        <v>5.6</v>
      </c>
      <c r="H49" s="32">
        <v>67.2</v>
      </c>
      <c r="I49" s="18">
        <v>23</v>
      </c>
    </row>
    <row r="50" spans="1:9">
      <c r="A50" s="35" t="s">
        <v>43</v>
      </c>
      <c r="B50" s="31"/>
      <c r="C50" s="31"/>
      <c r="D50" s="31">
        <v>200</v>
      </c>
      <c r="E50" s="37">
        <v>1.85</v>
      </c>
      <c r="F50" s="37">
        <v>5.79</v>
      </c>
      <c r="G50" s="37">
        <v>14.27</v>
      </c>
      <c r="H50" s="37">
        <v>97.7</v>
      </c>
      <c r="I50" s="38">
        <v>34</v>
      </c>
    </row>
    <row r="51" spans="1:9">
      <c r="A51" s="35" t="s">
        <v>27</v>
      </c>
      <c r="B51" s="31"/>
      <c r="C51" s="31"/>
      <c r="D51" s="39">
        <v>8</v>
      </c>
      <c r="E51" s="37">
        <v>0.2</v>
      </c>
      <c r="F51" s="37">
        <v>1.1599999999999999</v>
      </c>
      <c r="G51" s="37">
        <v>0.26</v>
      </c>
      <c r="H51" s="37">
        <v>12.65</v>
      </c>
      <c r="I51" s="38">
        <v>30</v>
      </c>
    </row>
    <row r="52" spans="1:9">
      <c r="A52" s="59" t="s">
        <v>44</v>
      </c>
      <c r="B52" s="60"/>
      <c r="C52" s="60"/>
      <c r="D52" s="60">
        <v>200</v>
      </c>
      <c r="E52" s="61">
        <v>0.12</v>
      </c>
      <c r="F52" s="61">
        <v>0</v>
      </c>
      <c r="G52" s="61">
        <v>11.14</v>
      </c>
      <c r="H52" s="62">
        <v>43.3</v>
      </c>
      <c r="I52" s="63">
        <v>164</v>
      </c>
    </row>
    <row r="53" spans="1:9">
      <c r="A53" s="35" t="s">
        <v>26</v>
      </c>
      <c r="B53" s="31"/>
      <c r="C53" s="31"/>
      <c r="D53" s="31">
        <v>15</v>
      </c>
      <c r="E53" s="37">
        <v>3.3</v>
      </c>
      <c r="F53" s="37">
        <v>0.7</v>
      </c>
      <c r="G53" s="37">
        <v>0</v>
      </c>
      <c r="H53" s="37">
        <v>16.399999999999999</v>
      </c>
      <c r="I53" s="38">
        <v>30</v>
      </c>
    </row>
    <row r="54" spans="1:9">
      <c r="A54" s="35" t="s">
        <v>45</v>
      </c>
      <c r="B54" s="27"/>
      <c r="C54" s="27"/>
      <c r="D54" s="27">
        <v>200</v>
      </c>
      <c r="E54" s="28">
        <v>18.2</v>
      </c>
      <c r="F54" s="28">
        <v>7.4</v>
      </c>
      <c r="G54" s="28">
        <v>9.4</v>
      </c>
      <c r="H54" s="64">
        <v>179</v>
      </c>
      <c r="I54" s="22">
        <v>73</v>
      </c>
    </row>
    <row r="55" spans="1:9">
      <c r="A55" s="33" t="s">
        <v>31</v>
      </c>
      <c r="B55" s="30"/>
      <c r="C55" s="30"/>
      <c r="D55" s="30">
        <v>50</v>
      </c>
      <c r="E55" s="32">
        <v>4.05</v>
      </c>
      <c r="F55" s="32">
        <v>0.65</v>
      </c>
      <c r="G55" s="32">
        <v>23</v>
      </c>
      <c r="H55" s="40">
        <v>116</v>
      </c>
      <c r="I55" s="18"/>
    </row>
    <row r="56" spans="1:9">
      <c r="A56" s="33" t="s">
        <v>160</v>
      </c>
      <c r="B56" s="30"/>
      <c r="C56" s="30"/>
      <c r="D56" s="65">
        <v>30</v>
      </c>
      <c r="E56" s="32">
        <v>2.2999999999999998</v>
      </c>
      <c r="F56" s="32">
        <v>0.28000000000000003</v>
      </c>
      <c r="G56" s="32">
        <v>17.399999999999999</v>
      </c>
      <c r="H56" s="40">
        <v>74</v>
      </c>
      <c r="I56" s="18"/>
    </row>
    <row r="57" spans="1:9">
      <c r="A57" s="46"/>
      <c r="B57" s="47" t="s">
        <v>22</v>
      </c>
      <c r="C57" s="47"/>
      <c r="D57" s="48">
        <f t="shared" ref="D57:H57" si="4">SUM(D49:D56)</f>
        <v>753</v>
      </c>
      <c r="E57" s="48">
        <f t="shared" si="4"/>
        <v>30.65</v>
      </c>
      <c r="F57" s="48">
        <f t="shared" si="4"/>
        <v>20.079999999999998</v>
      </c>
      <c r="G57" s="48">
        <f t="shared" si="4"/>
        <v>81.069999999999993</v>
      </c>
      <c r="H57" s="48">
        <f t="shared" si="4"/>
        <v>606.25</v>
      </c>
      <c r="I57" s="49"/>
    </row>
    <row r="58" spans="1:9">
      <c r="A58" s="240" t="s">
        <v>46</v>
      </c>
      <c r="B58" s="241"/>
      <c r="C58" s="27"/>
      <c r="D58" s="27"/>
      <c r="E58" s="28"/>
      <c r="F58" s="28"/>
      <c r="G58" s="28"/>
      <c r="H58" s="28"/>
      <c r="I58" s="22"/>
    </row>
    <row r="59" spans="1:9">
      <c r="A59" s="35" t="s">
        <v>47</v>
      </c>
      <c r="B59" s="27"/>
      <c r="C59" s="27"/>
      <c r="D59" s="27">
        <v>100</v>
      </c>
      <c r="E59" s="28">
        <v>15.7</v>
      </c>
      <c r="F59" s="28">
        <v>6.58</v>
      </c>
      <c r="G59" s="28">
        <v>4.82</v>
      </c>
      <c r="H59" s="28">
        <v>144.6</v>
      </c>
      <c r="I59" s="22">
        <v>61</v>
      </c>
    </row>
    <row r="60" spans="1:9">
      <c r="A60" s="67" t="s">
        <v>48</v>
      </c>
      <c r="B60" s="60"/>
      <c r="C60" s="60"/>
      <c r="D60" s="60">
        <v>85</v>
      </c>
      <c r="E60" s="61">
        <v>1.33</v>
      </c>
      <c r="F60" s="61">
        <v>4.72</v>
      </c>
      <c r="G60" s="61">
        <v>8.9</v>
      </c>
      <c r="H60" s="61">
        <v>81.099999999999994</v>
      </c>
      <c r="I60" s="63">
        <v>10</v>
      </c>
    </row>
    <row r="61" spans="1:9">
      <c r="A61" s="35" t="s">
        <v>18</v>
      </c>
      <c r="B61" s="31"/>
      <c r="C61" s="31"/>
      <c r="D61" s="68">
        <v>45</v>
      </c>
      <c r="E61" s="61">
        <v>5.71</v>
      </c>
      <c r="F61" s="61">
        <v>5.16</v>
      </c>
      <c r="G61" s="61">
        <v>0.3</v>
      </c>
      <c r="H61" s="61">
        <v>70.64</v>
      </c>
      <c r="I61" s="38">
        <v>146</v>
      </c>
    </row>
    <row r="62" spans="1:9">
      <c r="A62" s="33" t="s">
        <v>49</v>
      </c>
      <c r="B62" s="30"/>
      <c r="C62" s="30"/>
      <c r="D62" s="72">
        <v>200</v>
      </c>
      <c r="E62" s="128">
        <v>0</v>
      </c>
      <c r="F62" s="128">
        <v>0</v>
      </c>
      <c r="G62" s="128">
        <v>20</v>
      </c>
      <c r="H62" s="202">
        <v>90</v>
      </c>
      <c r="I62" s="18">
        <v>203</v>
      </c>
    </row>
    <row r="63" spans="1:9">
      <c r="A63" s="33" t="s">
        <v>160</v>
      </c>
      <c r="B63" s="30"/>
      <c r="C63" s="30"/>
      <c r="D63" s="30">
        <v>20</v>
      </c>
      <c r="E63" s="32">
        <v>1.62</v>
      </c>
      <c r="F63" s="32">
        <v>0.46</v>
      </c>
      <c r="G63" s="32">
        <v>9.1999999999999993</v>
      </c>
      <c r="H63" s="40">
        <v>46.4</v>
      </c>
      <c r="I63" s="201"/>
    </row>
    <row r="64" spans="1:9">
      <c r="A64" s="71" t="s">
        <v>31</v>
      </c>
      <c r="B64" s="72"/>
      <c r="C64" s="72"/>
      <c r="D64" s="133">
        <v>20</v>
      </c>
      <c r="E64" s="203">
        <v>1.62</v>
      </c>
      <c r="F64" s="203">
        <v>0.26</v>
      </c>
      <c r="G64" s="203">
        <v>9.1999999999999993</v>
      </c>
      <c r="H64" s="204">
        <v>46.4</v>
      </c>
      <c r="I64" s="18"/>
    </row>
    <row r="65" spans="1:9">
      <c r="A65" s="73" t="s">
        <v>50</v>
      </c>
      <c r="B65" s="74"/>
      <c r="C65" s="74"/>
      <c r="D65" s="83">
        <v>200</v>
      </c>
      <c r="E65" s="84">
        <v>1.2</v>
      </c>
      <c r="F65" s="84">
        <v>0</v>
      </c>
      <c r="G65" s="84">
        <v>17.2</v>
      </c>
      <c r="H65" s="84">
        <v>76</v>
      </c>
      <c r="I65" s="75"/>
    </row>
    <row r="66" spans="1:9" ht="15.75" thickBot="1">
      <c r="A66" s="76"/>
      <c r="B66" s="52" t="s">
        <v>22</v>
      </c>
      <c r="C66" s="52"/>
      <c r="D66" s="53">
        <f t="shared" ref="D66:G66" si="5">SUM(D59:D65)</f>
        <v>670</v>
      </c>
      <c r="E66" s="53">
        <f t="shared" si="5"/>
        <v>27.180000000000003</v>
      </c>
      <c r="F66" s="53">
        <f t="shared" si="5"/>
        <v>17.180000000000003</v>
      </c>
      <c r="G66" s="53">
        <f t="shared" si="5"/>
        <v>69.62</v>
      </c>
      <c r="H66" s="53">
        <f>SUM(H59:H65)</f>
        <v>555.13999999999987</v>
      </c>
      <c r="I66" s="54"/>
    </row>
    <row r="67" spans="1:9" ht="15.75" thickBot="1">
      <c r="A67" s="242" t="s">
        <v>51</v>
      </c>
      <c r="B67" s="242"/>
      <c r="C67" s="243"/>
      <c r="D67" s="55">
        <f t="shared" ref="D67:G67" si="6">D47+D57+D66</f>
        <v>1801</v>
      </c>
      <c r="E67" s="55">
        <f t="shared" si="6"/>
        <v>71.45</v>
      </c>
      <c r="F67" s="55">
        <f t="shared" si="6"/>
        <v>54.78</v>
      </c>
      <c r="G67" s="55">
        <f t="shared" si="6"/>
        <v>266.29599999999999</v>
      </c>
      <c r="H67" s="55">
        <f>H47+H57+H66</f>
        <v>1563.19</v>
      </c>
      <c r="I67" s="101"/>
    </row>
    <row r="68" spans="1:9">
      <c r="A68" s="229"/>
      <c r="B68" s="229"/>
      <c r="C68" s="230"/>
      <c r="D68" s="223"/>
      <c r="E68" s="223"/>
      <c r="F68" s="223"/>
      <c r="G68" s="223"/>
      <c r="H68" s="223"/>
      <c r="I68" s="219"/>
    </row>
    <row r="69" spans="1:9">
      <c r="A69" s="212"/>
      <c r="B69" s="213" t="s">
        <v>52</v>
      </c>
      <c r="C69" s="214"/>
      <c r="D69" s="215"/>
      <c r="E69" s="216"/>
      <c r="F69" s="216"/>
      <c r="G69" s="216"/>
      <c r="H69" s="216"/>
      <c r="I69" s="217"/>
    </row>
    <row r="70" spans="1:9">
      <c r="A70" s="234" t="s">
        <v>16</v>
      </c>
      <c r="B70" s="235"/>
      <c r="C70" s="27"/>
      <c r="D70" s="27"/>
      <c r="E70" s="28"/>
      <c r="F70" s="28"/>
      <c r="G70" s="28"/>
      <c r="H70" s="28"/>
      <c r="I70" s="22"/>
    </row>
    <row r="71" spans="1:9">
      <c r="A71" s="35" t="s">
        <v>38</v>
      </c>
      <c r="B71" s="31"/>
      <c r="C71" s="31"/>
      <c r="D71" s="31">
        <v>200</v>
      </c>
      <c r="E71" s="37">
        <v>6.7</v>
      </c>
      <c r="F71" s="37">
        <v>6.8</v>
      </c>
      <c r="G71" s="37">
        <v>20.8</v>
      </c>
      <c r="H71" s="37">
        <v>200</v>
      </c>
      <c r="I71" s="38">
        <v>127</v>
      </c>
    </row>
    <row r="72" spans="1:9">
      <c r="A72" s="33" t="s">
        <v>54</v>
      </c>
      <c r="B72" s="30"/>
      <c r="C72" s="30"/>
      <c r="D72" s="34">
        <v>22.5</v>
      </c>
      <c r="E72" s="32">
        <v>2.85</v>
      </c>
      <c r="F72" s="32">
        <v>2.58</v>
      </c>
      <c r="G72" s="32">
        <v>0.15</v>
      </c>
      <c r="H72" s="32">
        <v>35.32</v>
      </c>
      <c r="I72" s="18">
        <v>146</v>
      </c>
    </row>
    <row r="73" spans="1:9">
      <c r="A73" s="35" t="s">
        <v>55</v>
      </c>
      <c r="B73" s="31"/>
      <c r="C73" s="31"/>
      <c r="D73" s="31">
        <v>45</v>
      </c>
      <c r="E73" s="37">
        <v>4.5</v>
      </c>
      <c r="F73" s="37">
        <v>0.45</v>
      </c>
      <c r="G73" s="37">
        <v>26.1</v>
      </c>
      <c r="H73" s="37">
        <v>107.9</v>
      </c>
      <c r="I73" s="38"/>
    </row>
    <row r="74" spans="1:9">
      <c r="A74" s="33" t="s">
        <v>20</v>
      </c>
      <c r="B74" s="30"/>
      <c r="C74" s="30"/>
      <c r="D74" s="31">
        <v>10</v>
      </c>
      <c r="E74" s="37">
        <v>2.66</v>
      </c>
      <c r="F74" s="37">
        <v>2.71</v>
      </c>
      <c r="G74" s="37">
        <v>0</v>
      </c>
      <c r="H74" s="37">
        <v>33.369999999999997</v>
      </c>
      <c r="I74" s="38">
        <v>27</v>
      </c>
    </row>
    <row r="75" spans="1:9">
      <c r="A75" s="33" t="s">
        <v>56</v>
      </c>
      <c r="B75" s="30"/>
      <c r="C75" s="30"/>
      <c r="D75" s="31">
        <v>200</v>
      </c>
      <c r="E75" s="37">
        <v>4.2</v>
      </c>
      <c r="F75" s="37">
        <v>4.5</v>
      </c>
      <c r="G75" s="80">
        <v>13.6</v>
      </c>
      <c r="H75" s="37">
        <v>109.15</v>
      </c>
      <c r="I75" s="38">
        <v>197</v>
      </c>
    </row>
    <row r="76" spans="1:9" ht="15.75" thickBot="1">
      <c r="A76" s="81"/>
      <c r="B76" s="58" t="s">
        <v>22</v>
      </c>
      <c r="C76" s="58"/>
      <c r="D76" s="43">
        <f>SUM(D71:D75)</f>
        <v>477.5</v>
      </c>
      <c r="E76" s="43">
        <f t="shared" ref="E76:I76" si="7">SUM(E71:E75)</f>
        <v>20.91</v>
      </c>
      <c r="F76" s="43">
        <f t="shared" si="7"/>
        <v>17.04</v>
      </c>
      <c r="G76" s="43">
        <f t="shared" si="7"/>
        <v>60.65</v>
      </c>
      <c r="H76" s="43">
        <f t="shared" si="7"/>
        <v>485.74</v>
      </c>
      <c r="I76" s="162">
        <f t="shared" si="7"/>
        <v>497</v>
      </c>
    </row>
    <row r="77" spans="1:9">
      <c r="A77" s="240" t="s">
        <v>23</v>
      </c>
      <c r="B77" s="241"/>
      <c r="C77" s="27"/>
      <c r="D77" s="27"/>
      <c r="E77" s="28"/>
      <c r="F77" s="28"/>
      <c r="G77" s="28"/>
      <c r="H77" s="28"/>
      <c r="I77" s="116"/>
    </row>
    <row r="78" spans="1:9">
      <c r="A78" s="82" t="s">
        <v>57</v>
      </c>
      <c r="B78" s="83"/>
      <c r="C78" s="83"/>
      <c r="D78" s="83">
        <v>50</v>
      </c>
      <c r="E78" s="84">
        <v>0</v>
      </c>
      <c r="F78" s="84">
        <v>0</v>
      </c>
      <c r="G78" s="84">
        <v>3.1</v>
      </c>
      <c r="H78" s="84">
        <v>16</v>
      </c>
      <c r="I78" s="75">
        <v>208</v>
      </c>
    </row>
    <row r="79" spans="1:9">
      <c r="A79" s="23" t="s">
        <v>58</v>
      </c>
      <c r="B79" s="27"/>
      <c r="C79" s="27"/>
      <c r="D79" s="27">
        <v>180</v>
      </c>
      <c r="E79" s="28">
        <v>6.75</v>
      </c>
      <c r="F79" s="28">
        <v>4.3899999999999997</v>
      </c>
      <c r="G79" s="28">
        <v>11.89</v>
      </c>
      <c r="H79" s="64">
        <v>111.2</v>
      </c>
      <c r="I79" s="22">
        <v>38</v>
      </c>
    </row>
    <row r="80" spans="1:9">
      <c r="A80" s="33" t="s">
        <v>59</v>
      </c>
      <c r="B80" s="27"/>
      <c r="C80" s="27"/>
      <c r="D80" s="85">
        <v>70</v>
      </c>
      <c r="E80" s="28">
        <v>11.36</v>
      </c>
      <c r="F80" s="28">
        <v>13.46</v>
      </c>
      <c r="G80" s="28">
        <v>3.95</v>
      </c>
      <c r="H80" s="64">
        <v>185.5</v>
      </c>
      <c r="I80" s="22">
        <v>93</v>
      </c>
    </row>
    <row r="81" spans="1:9">
      <c r="A81" s="33" t="s">
        <v>60</v>
      </c>
      <c r="B81" s="30"/>
      <c r="C81" s="30"/>
      <c r="D81" s="65">
        <v>200</v>
      </c>
      <c r="E81" s="32">
        <v>0.09</v>
      </c>
      <c r="F81" s="32">
        <v>0</v>
      </c>
      <c r="G81" s="32">
        <v>16.7</v>
      </c>
      <c r="H81" s="32">
        <v>65.5</v>
      </c>
      <c r="I81" s="18">
        <v>166</v>
      </c>
    </row>
    <row r="82" spans="1:9">
      <c r="A82" s="23" t="s">
        <v>61</v>
      </c>
      <c r="B82" s="27"/>
      <c r="C82" s="27"/>
      <c r="D82" s="27">
        <v>150</v>
      </c>
      <c r="E82" s="28">
        <v>2.92</v>
      </c>
      <c r="F82" s="28">
        <v>4.22</v>
      </c>
      <c r="G82" s="28">
        <v>18.2</v>
      </c>
      <c r="H82" s="64">
        <v>124.8</v>
      </c>
      <c r="I82" s="22">
        <v>115</v>
      </c>
    </row>
    <row r="83" spans="1:9">
      <c r="A83" s="33" t="s">
        <v>160</v>
      </c>
      <c r="B83" s="30"/>
      <c r="C83" s="30"/>
      <c r="D83" s="65">
        <v>25</v>
      </c>
      <c r="E83" s="32">
        <v>1.9</v>
      </c>
      <c r="F83" s="32">
        <v>0.23</v>
      </c>
      <c r="G83" s="32">
        <v>14.44</v>
      </c>
      <c r="H83" s="40">
        <v>60.7</v>
      </c>
      <c r="I83" s="18"/>
    </row>
    <row r="84" spans="1:9">
      <c r="A84" s="33" t="s">
        <v>31</v>
      </c>
      <c r="B84" s="30"/>
      <c r="C84" s="30"/>
      <c r="D84" s="30">
        <v>30</v>
      </c>
      <c r="E84" s="32">
        <v>2.4</v>
      </c>
      <c r="F84" s="32">
        <v>0.4</v>
      </c>
      <c r="G84" s="32">
        <v>13.8</v>
      </c>
      <c r="H84" s="40">
        <v>70</v>
      </c>
      <c r="I84" s="18"/>
    </row>
    <row r="85" spans="1:9">
      <c r="A85" s="86"/>
      <c r="B85" s="47" t="s">
        <v>22</v>
      </c>
      <c r="C85" s="47"/>
      <c r="D85" s="48">
        <f t="shared" ref="D85:H85" si="8">SUM(D78:D84)</f>
        <v>705</v>
      </c>
      <c r="E85" s="48">
        <f t="shared" si="8"/>
        <v>25.419999999999995</v>
      </c>
      <c r="F85" s="48">
        <f t="shared" si="8"/>
        <v>22.7</v>
      </c>
      <c r="G85" s="48">
        <f t="shared" si="8"/>
        <v>82.08</v>
      </c>
      <c r="H85" s="48">
        <f t="shared" si="8"/>
        <v>633.70000000000005</v>
      </c>
      <c r="I85" s="49"/>
    </row>
    <row r="86" spans="1:9">
      <c r="A86" s="234" t="s">
        <v>46</v>
      </c>
      <c r="B86" s="235"/>
      <c r="C86" s="27"/>
      <c r="D86" s="27"/>
      <c r="E86" s="28"/>
      <c r="F86" s="28"/>
      <c r="G86" s="28"/>
      <c r="H86" s="28"/>
      <c r="I86" s="22"/>
    </row>
    <row r="87" spans="1:9" ht="15.75" thickBot="1">
      <c r="A87" s="35" t="s">
        <v>62</v>
      </c>
      <c r="B87" s="31"/>
      <c r="C87" s="31"/>
      <c r="D87" s="31">
        <v>50</v>
      </c>
      <c r="E87" s="37">
        <v>0.5</v>
      </c>
      <c r="F87" s="37">
        <v>3.3</v>
      </c>
      <c r="G87" s="37">
        <v>7.46</v>
      </c>
      <c r="H87" s="37">
        <v>60.8</v>
      </c>
      <c r="I87" s="38">
        <v>6</v>
      </c>
    </row>
    <row r="88" spans="1:9" ht="15.75" thickBot="1">
      <c r="A88" s="33" t="s">
        <v>160</v>
      </c>
      <c r="B88" s="30"/>
      <c r="C88" s="30"/>
      <c r="D88" s="205">
        <v>10</v>
      </c>
      <c r="E88" s="205">
        <v>0.75</v>
      </c>
      <c r="F88" s="205">
        <v>0.1</v>
      </c>
      <c r="G88" s="205">
        <v>5.8</v>
      </c>
      <c r="H88" s="205">
        <v>24.7</v>
      </c>
      <c r="I88" s="87"/>
    </row>
    <row r="89" spans="1:9">
      <c r="A89" s="33" t="s">
        <v>63</v>
      </c>
      <c r="B89" s="30"/>
      <c r="C89" s="30"/>
      <c r="D89" s="30">
        <v>120</v>
      </c>
      <c r="E89" s="32">
        <v>19.52</v>
      </c>
      <c r="F89" s="32">
        <v>11.82</v>
      </c>
      <c r="G89" s="32">
        <v>17.78</v>
      </c>
      <c r="H89" s="40">
        <v>255.8</v>
      </c>
      <c r="I89" s="18">
        <v>201</v>
      </c>
    </row>
    <row r="90" spans="1:9">
      <c r="A90" s="33" t="s">
        <v>35</v>
      </c>
      <c r="B90" s="30"/>
      <c r="C90" s="30"/>
      <c r="D90" s="30">
        <v>200</v>
      </c>
      <c r="E90" s="32">
        <v>5.6</v>
      </c>
      <c r="F90" s="32">
        <v>6.4</v>
      </c>
      <c r="G90" s="32">
        <v>7.2</v>
      </c>
      <c r="H90" s="40">
        <v>112</v>
      </c>
      <c r="I90" s="18">
        <v>199</v>
      </c>
    </row>
    <row r="91" spans="1:9">
      <c r="A91" s="33" t="s">
        <v>64</v>
      </c>
      <c r="B91" s="30"/>
      <c r="C91" s="30"/>
      <c r="D91" s="30">
        <v>50</v>
      </c>
      <c r="E91" s="32">
        <v>1</v>
      </c>
      <c r="F91" s="32">
        <v>2.1</v>
      </c>
      <c r="G91" s="32">
        <v>3.9</v>
      </c>
      <c r="H91" s="40">
        <v>61.4</v>
      </c>
      <c r="I91" s="18">
        <v>152</v>
      </c>
    </row>
    <row r="92" spans="1:9">
      <c r="A92" s="71" t="s">
        <v>50</v>
      </c>
      <c r="B92" s="72"/>
      <c r="C92" s="72"/>
      <c r="D92" s="30">
        <v>180</v>
      </c>
      <c r="E92" s="32">
        <v>0.11</v>
      </c>
      <c r="F92" s="32">
        <v>0</v>
      </c>
      <c r="G92" s="32">
        <v>15.48</v>
      </c>
      <c r="H92" s="40">
        <v>70.349999999999994</v>
      </c>
      <c r="I92" s="18"/>
    </row>
    <row r="93" spans="1:9" ht="15.75" thickBot="1">
      <c r="A93" s="88"/>
      <c r="B93" s="52" t="s">
        <v>22</v>
      </c>
      <c r="C93" s="52"/>
      <c r="D93" s="53">
        <f t="shared" ref="D93:H93" si="9">SUM(D88:D92)</f>
        <v>560</v>
      </c>
      <c r="E93" s="53">
        <f t="shared" si="9"/>
        <v>26.979999999999997</v>
      </c>
      <c r="F93" s="53">
        <f t="shared" si="9"/>
        <v>20.420000000000002</v>
      </c>
      <c r="G93" s="53">
        <f t="shared" si="9"/>
        <v>50.16</v>
      </c>
      <c r="H93" s="53">
        <f t="shared" si="9"/>
        <v>524.25</v>
      </c>
      <c r="I93" s="54"/>
    </row>
    <row r="94" spans="1:9" ht="15.75" thickBot="1">
      <c r="A94" s="242" t="s">
        <v>65</v>
      </c>
      <c r="B94" s="242"/>
      <c r="C94" s="243"/>
      <c r="D94" s="55">
        <f t="shared" ref="D94:H94" si="10">D76+D85+D93</f>
        <v>1742.5</v>
      </c>
      <c r="E94" s="55">
        <f t="shared" si="10"/>
        <v>73.31</v>
      </c>
      <c r="F94" s="55">
        <f t="shared" si="10"/>
        <v>60.16</v>
      </c>
      <c r="G94" s="55">
        <f t="shared" si="10"/>
        <v>192.89</v>
      </c>
      <c r="H94" s="55">
        <f t="shared" si="10"/>
        <v>1643.69</v>
      </c>
      <c r="I94" s="22"/>
    </row>
    <row r="95" spans="1:9">
      <c r="A95" s="229"/>
      <c r="B95" s="229"/>
      <c r="C95" s="230"/>
      <c r="D95" s="223"/>
      <c r="E95" s="223"/>
      <c r="F95" s="223"/>
      <c r="G95" s="223"/>
      <c r="H95" s="223"/>
      <c r="I95" s="217"/>
    </row>
    <row r="96" spans="1:9">
      <c r="A96" s="212"/>
      <c r="B96" s="213" t="s">
        <v>66</v>
      </c>
      <c r="C96" s="214"/>
      <c r="D96" s="215"/>
      <c r="E96" s="216"/>
      <c r="F96" s="216"/>
      <c r="G96" s="216"/>
      <c r="H96" s="216"/>
      <c r="I96" s="217"/>
    </row>
    <row r="97" spans="1:9">
      <c r="A97" s="234" t="s">
        <v>16</v>
      </c>
      <c r="B97" s="235"/>
      <c r="C97" s="27"/>
      <c r="D97" s="27"/>
      <c r="E97" s="28"/>
      <c r="F97" s="28"/>
      <c r="G97" s="28"/>
      <c r="H97" s="28"/>
      <c r="I97" s="22"/>
    </row>
    <row r="98" spans="1:9">
      <c r="A98" s="33" t="s">
        <v>67</v>
      </c>
      <c r="B98" s="30"/>
      <c r="C98" s="30"/>
      <c r="D98" s="31">
        <v>200</v>
      </c>
      <c r="E98" s="32">
        <v>6.7</v>
      </c>
      <c r="F98" s="32">
        <v>7.5</v>
      </c>
      <c r="G98" s="32">
        <v>24.2</v>
      </c>
      <c r="H98" s="40">
        <v>189</v>
      </c>
      <c r="I98" s="18">
        <v>130</v>
      </c>
    </row>
    <row r="99" spans="1:9">
      <c r="A99" s="35" t="s">
        <v>68</v>
      </c>
      <c r="B99" s="31"/>
      <c r="C99" s="31"/>
      <c r="D99" s="31">
        <v>35</v>
      </c>
      <c r="E99" s="37">
        <v>2.8</v>
      </c>
      <c r="F99" s="37">
        <v>1.27</v>
      </c>
      <c r="G99" s="37">
        <v>75.95</v>
      </c>
      <c r="H99" s="37">
        <v>86.4</v>
      </c>
      <c r="I99" s="38"/>
    </row>
    <row r="100" spans="1:9">
      <c r="A100" s="33" t="s">
        <v>40</v>
      </c>
      <c r="B100" s="30"/>
      <c r="C100" s="30"/>
      <c r="D100" s="31">
        <v>7</v>
      </c>
      <c r="E100" s="32">
        <v>7.0000000000000007E-2</v>
      </c>
      <c r="F100" s="32">
        <v>5.07</v>
      </c>
      <c r="G100" s="32">
        <v>0.05</v>
      </c>
      <c r="H100" s="40">
        <v>61.4</v>
      </c>
      <c r="I100" s="18">
        <v>27</v>
      </c>
    </row>
    <row r="101" spans="1:9">
      <c r="A101" s="35" t="s">
        <v>69</v>
      </c>
      <c r="B101" s="31"/>
      <c r="C101" s="31"/>
      <c r="D101" s="31">
        <v>200</v>
      </c>
      <c r="E101" s="37">
        <v>3.2</v>
      </c>
      <c r="F101" s="37">
        <v>4.8</v>
      </c>
      <c r="G101" s="37">
        <v>13.4</v>
      </c>
      <c r="H101" s="37">
        <v>112.3</v>
      </c>
      <c r="I101" s="38">
        <v>196</v>
      </c>
    </row>
    <row r="102" spans="1:9">
      <c r="A102" s="57"/>
      <c r="B102" s="58" t="s">
        <v>22</v>
      </c>
      <c r="C102" s="58"/>
      <c r="D102" s="43">
        <f t="shared" ref="D102:H102" si="11">SUM(D98:D101)</f>
        <v>442</v>
      </c>
      <c r="E102" s="43">
        <f t="shared" si="11"/>
        <v>12.77</v>
      </c>
      <c r="F102" s="43">
        <f t="shared" si="11"/>
        <v>18.64</v>
      </c>
      <c r="G102" s="43">
        <f t="shared" si="11"/>
        <v>113.60000000000001</v>
      </c>
      <c r="H102" s="43">
        <f t="shared" si="11"/>
        <v>449.09999999999997</v>
      </c>
      <c r="I102" s="44"/>
    </row>
    <row r="103" spans="1:9">
      <c r="A103" s="236" t="s">
        <v>23</v>
      </c>
      <c r="B103" s="237"/>
      <c r="C103" s="89"/>
      <c r="D103" s="89"/>
      <c r="E103" s="90"/>
      <c r="F103" s="90"/>
      <c r="G103" s="90"/>
      <c r="H103" s="90"/>
      <c r="I103" s="22"/>
    </row>
    <row r="104" spans="1:9">
      <c r="A104" s="33" t="s">
        <v>70</v>
      </c>
      <c r="B104" s="30"/>
      <c r="C104" s="30"/>
      <c r="D104" s="30">
        <v>50</v>
      </c>
      <c r="E104" s="32">
        <v>1</v>
      </c>
      <c r="F104" s="32">
        <v>0</v>
      </c>
      <c r="G104" s="32">
        <v>5.5</v>
      </c>
      <c r="H104" s="32">
        <v>15</v>
      </c>
      <c r="I104" s="18">
        <v>121</v>
      </c>
    </row>
    <row r="105" spans="1:9">
      <c r="A105" s="33" t="s">
        <v>71</v>
      </c>
      <c r="B105" s="27"/>
      <c r="C105" s="27"/>
      <c r="D105" s="85">
        <v>200</v>
      </c>
      <c r="E105" s="28">
        <v>1.19</v>
      </c>
      <c r="F105" s="28">
        <v>5.7</v>
      </c>
      <c r="G105" s="28">
        <v>23.81</v>
      </c>
      <c r="H105" s="64">
        <v>122.05</v>
      </c>
      <c r="I105" s="22">
        <v>45</v>
      </c>
    </row>
    <row r="106" spans="1:9">
      <c r="A106" s="33" t="s">
        <v>72</v>
      </c>
      <c r="B106" s="27"/>
      <c r="C106" s="27"/>
      <c r="D106" s="91" t="s">
        <v>73</v>
      </c>
      <c r="E106" s="28">
        <v>15.7</v>
      </c>
      <c r="F106" s="28">
        <v>6.38</v>
      </c>
      <c r="G106" s="28">
        <v>4.03</v>
      </c>
      <c r="H106" s="64">
        <v>134.30000000000001</v>
      </c>
      <c r="I106" s="22">
        <v>70</v>
      </c>
    </row>
    <row r="107" spans="1:9">
      <c r="A107" s="23" t="s">
        <v>74</v>
      </c>
      <c r="B107" s="27"/>
      <c r="C107" s="27"/>
      <c r="D107" s="27">
        <v>150</v>
      </c>
      <c r="E107" s="28">
        <v>3.4</v>
      </c>
      <c r="F107" s="28">
        <v>5.2</v>
      </c>
      <c r="G107" s="28">
        <v>20.7</v>
      </c>
      <c r="H107" s="64">
        <v>138</v>
      </c>
      <c r="I107" s="22">
        <v>104</v>
      </c>
    </row>
    <row r="108" spans="1:9">
      <c r="A108" s="33" t="s">
        <v>75</v>
      </c>
      <c r="B108" s="92"/>
      <c r="C108" s="30"/>
      <c r="D108" s="30">
        <v>200</v>
      </c>
      <c r="E108" s="93">
        <v>0</v>
      </c>
      <c r="F108" s="93">
        <v>0</v>
      </c>
      <c r="G108" s="93">
        <v>19.399999999999999</v>
      </c>
      <c r="H108" s="93">
        <v>75</v>
      </c>
      <c r="I108" s="18">
        <v>163</v>
      </c>
    </row>
    <row r="109" spans="1:9">
      <c r="A109" s="33" t="s">
        <v>160</v>
      </c>
      <c r="B109" s="30"/>
      <c r="C109" s="30"/>
      <c r="D109" s="65">
        <v>45</v>
      </c>
      <c r="E109" s="32">
        <v>3.44</v>
      </c>
      <c r="F109" s="32">
        <v>0.41</v>
      </c>
      <c r="G109" s="32">
        <v>26</v>
      </c>
      <c r="H109" s="40">
        <v>113.7</v>
      </c>
      <c r="I109" s="18"/>
    </row>
    <row r="110" spans="1:9">
      <c r="A110" s="94"/>
      <c r="B110" s="47" t="s">
        <v>22</v>
      </c>
      <c r="C110" s="47"/>
      <c r="D110" s="48">
        <f t="shared" ref="D110:H110" si="12">SUM(D104:D109)</f>
        <v>645</v>
      </c>
      <c r="E110" s="48">
        <f t="shared" si="12"/>
        <v>24.73</v>
      </c>
      <c r="F110" s="48">
        <f t="shared" si="12"/>
        <v>17.690000000000001</v>
      </c>
      <c r="G110" s="48">
        <f t="shared" si="12"/>
        <v>99.44</v>
      </c>
      <c r="H110" s="48">
        <f t="shared" si="12"/>
        <v>598.05000000000007</v>
      </c>
      <c r="I110" s="49"/>
    </row>
    <row r="111" spans="1:9">
      <c r="A111" s="234" t="s">
        <v>46</v>
      </c>
      <c r="B111" s="235"/>
      <c r="C111" s="27"/>
      <c r="D111" s="27"/>
      <c r="E111" s="28"/>
      <c r="F111" s="28"/>
      <c r="G111" s="28"/>
      <c r="H111" s="28"/>
      <c r="I111" s="22"/>
    </row>
    <row r="112" spans="1:9">
      <c r="A112" s="23" t="s">
        <v>76</v>
      </c>
      <c r="B112" s="27"/>
      <c r="C112" s="27"/>
      <c r="D112" s="85">
        <v>170</v>
      </c>
      <c r="E112" s="28">
        <v>22</v>
      </c>
      <c r="F112" s="28">
        <v>19.7</v>
      </c>
      <c r="G112" s="28">
        <v>2.1800000000000002</v>
      </c>
      <c r="H112" s="28">
        <v>231.75</v>
      </c>
      <c r="I112" s="22">
        <v>59</v>
      </c>
    </row>
    <row r="113" spans="1:9">
      <c r="A113" s="33" t="s">
        <v>77</v>
      </c>
      <c r="B113" s="30"/>
      <c r="C113" s="30"/>
      <c r="D113" s="83">
        <v>130</v>
      </c>
      <c r="E113" s="84">
        <v>2.6</v>
      </c>
      <c r="F113" s="84">
        <v>4</v>
      </c>
      <c r="G113" s="84">
        <v>11.16</v>
      </c>
      <c r="H113" s="84">
        <v>91.4</v>
      </c>
      <c r="I113" s="75">
        <v>107</v>
      </c>
    </row>
    <row r="114" spans="1:9">
      <c r="A114" s="33" t="s">
        <v>49</v>
      </c>
      <c r="B114" s="30"/>
      <c r="C114" s="30"/>
      <c r="D114" s="30">
        <v>200</v>
      </c>
      <c r="E114" s="32">
        <v>0</v>
      </c>
      <c r="F114" s="32">
        <v>0</v>
      </c>
      <c r="G114" s="32">
        <v>20</v>
      </c>
      <c r="H114" s="40">
        <v>90</v>
      </c>
      <c r="I114" s="18">
        <v>203</v>
      </c>
    </row>
    <row r="115" spans="1:9">
      <c r="A115" s="33" t="s">
        <v>31</v>
      </c>
      <c r="B115" s="92"/>
      <c r="C115" s="30"/>
      <c r="D115" s="30">
        <v>45</v>
      </c>
      <c r="E115" s="32">
        <v>3.64</v>
      </c>
      <c r="F115" s="32">
        <v>0.56000000000000005</v>
      </c>
      <c r="G115" s="32">
        <v>20.7</v>
      </c>
      <c r="H115" s="40">
        <v>101</v>
      </c>
      <c r="I115" s="18"/>
    </row>
    <row r="116" spans="1:9" ht="15.75" thickBot="1">
      <c r="A116" s="51"/>
      <c r="B116" s="52" t="s">
        <v>22</v>
      </c>
      <c r="C116" s="52"/>
      <c r="D116" s="53">
        <f t="shared" ref="D116:H116" si="13">SUM(D112:D115)</f>
        <v>545</v>
      </c>
      <c r="E116" s="53">
        <f t="shared" si="13"/>
        <v>28.240000000000002</v>
      </c>
      <c r="F116" s="53">
        <f t="shared" si="13"/>
        <v>24.259999999999998</v>
      </c>
      <c r="G116" s="53">
        <f t="shared" si="13"/>
        <v>54.040000000000006</v>
      </c>
      <c r="H116" s="53">
        <f t="shared" si="13"/>
        <v>514.15</v>
      </c>
      <c r="I116" s="54"/>
    </row>
    <row r="117" spans="1:9" ht="15.75" thickBot="1">
      <c r="A117" s="242" t="s">
        <v>78</v>
      </c>
      <c r="B117" s="242"/>
      <c r="C117" s="243"/>
      <c r="D117" s="55">
        <f t="shared" ref="D117:H117" si="14">D102+D110+D116</f>
        <v>1632</v>
      </c>
      <c r="E117" s="55">
        <f t="shared" si="14"/>
        <v>65.740000000000009</v>
      </c>
      <c r="F117" s="55">
        <f t="shared" si="14"/>
        <v>60.589999999999996</v>
      </c>
      <c r="G117" s="55">
        <f t="shared" si="14"/>
        <v>267.08000000000004</v>
      </c>
      <c r="H117" s="55">
        <f t="shared" si="14"/>
        <v>1561.3000000000002</v>
      </c>
      <c r="I117" s="22"/>
    </row>
    <row r="118" spans="1:9">
      <c r="A118" s="229"/>
      <c r="B118" s="229"/>
      <c r="C118" s="230"/>
      <c r="D118" s="223"/>
      <c r="E118" s="223"/>
      <c r="F118" s="223"/>
      <c r="G118" s="223"/>
      <c r="H118" s="223"/>
      <c r="I118" s="217"/>
    </row>
    <row r="119" spans="1:9">
      <c r="A119" s="212"/>
      <c r="B119" s="213" t="s">
        <v>79</v>
      </c>
      <c r="C119" s="214"/>
      <c r="D119" s="215"/>
      <c r="E119" s="216"/>
      <c r="F119" s="216"/>
      <c r="G119" s="216"/>
      <c r="H119" s="216"/>
      <c r="I119" s="217"/>
    </row>
    <row r="120" spans="1:9">
      <c r="A120" s="234" t="s">
        <v>16</v>
      </c>
      <c r="B120" s="235"/>
      <c r="C120" s="27"/>
      <c r="D120" s="27"/>
      <c r="E120" s="95"/>
      <c r="F120" s="95"/>
      <c r="G120" s="28"/>
      <c r="H120" s="28"/>
      <c r="I120" s="22"/>
    </row>
    <row r="121" spans="1:9">
      <c r="A121" s="33" t="s">
        <v>80</v>
      </c>
      <c r="B121" s="65"/>
      <c r="C121" s="30"/>
      <c r="D121" s="31">
        <v>180</v>
      </c>
      <c r="E121" s="32">
        <v>7.9</v>
      </c>
      <c r="F121" s="32">
        <v>7.7</v>
      </c>
      <c r="G121" s="32">
        <v>31.8</v>
      </c>
      <c r="H121" s="32">
        <v>207</v>
      </c>
      <c r="I121" s="18">
        <v>127</v>
      </c>
    </row>
    <row r="122" spans="1:9">
      <c r="A122" s="35" t="s">
        <v>55</v>
      </c>
      <c r="B122" s="31"/>
      <c r="C122" s="31"/>
      <c r="D122" s="31">
        <v>35</v>
      </c>
      <c r="E122" s="37">
        <v>2.8</v>
      </c>
      <c r="F122" s="37">
        <v>1.27</v>
      </c>
      <c r="G122" s="37">
        <v>75.95</v>
      </c>
      <c r="H122" s="37">
        <v>86.4</v>
      </c>
      <c r="I122" s="38"/>
    </row>
    <row r="123" spans="1:9">
      <c r="A123" s="33" t="s">
        <v>20</v>
      </c>
      <c r="B123" s="30"/>
      <c r="C123" s="30"/>
      <c r="D123" s="31">
        <v>9</v>
      </c>
      <c r="E123" s="37">
        <v>3.41</v>
      </c>
      <c r="F123" s="37">
        <v>3.48</v>
      </c>
      <c r="G123" s="37">
        <v>0</v>
      </c>
      <c r="H123" s="37">
        <v>28.11</v>
      </c>
      <c r="I123" s="39">
        <v>27</v>
      </c>
    </row>
    <row r="124" spans="1:9">
      <c r="A124" s="35" t="s">
        <v>81</v>
      </c>
      <c r="B124" s="31"/>
      <c r="C124" s="31"/>
      <c r="D124" s="31">
        <v>5</v>
      </c>
      <c r="E124" s="37">
        <v>0.05</v>
      </c>
      <c r="F124" s="37">
        <v>5</v>
      </c>
      <c r="G124" s="37">
        <v>0.1</v>
      </c>
      <c r="H124" s="37">
        <v>32.799999999999997</v>
      </c>
      <c r="I124" s="38">
        <v>27</v>
      </c>
    </row>
    <row r="125" spans="1:9">
      <c r="A125" s="33" t="s">
        <v>21</v>
      </c>
      <c r="B125" s="30"/>
      <c r="C125" s="30"/>
      <c r="D125" s="30">
        <v>180</v>
      </c>
      <c r="E125" s="32">
        <v>4.5999999999999996</v>
      </c>
      <c r="F125" s="32">
        <v>4.8</v>
      </c>
      <c r="G125" s="32">
        <v>16.399999999999999</v>
      </c>
      <c r="H125" s="40">
        <v>113</v>
      </c>
      <c r="I125" s="18">
        <v>198</v>
      </c>
    </row>
    <row r="126" spans="1:9">
      <c r="A126" s="96"/>
      <c r="B126" s="58" t="s">
        <v>22</v>
      </c>
      <c r="C126" s="58"/>
      <c r="D126" s="43">
        <f t="shared" ref="D126:H126" si="15">SUM(D121:D125)</f>
        <v>409</v>
      </c>
      <c r="E126" s="43">
        <f t="shared" si="15"/>
        <v>18.759999999999998</v>
      </c>
      <c r="F126" s="43">
        <f t="shared" si="15"/>
        <v>22.250000000000004</v>
      </c>
      <c r="G126" s="43">
        <f t="shared" si="15"/>
        <v>124.25</v>
      </c>
      <c r="H126" s="43">
        <f t="shared" si="15"/>
        <v>467.31</v>
      </c>
      <c r="I126" s="44"/>
    </row>
    <row r="127" spans="1:9">
      <c r="A127" s="236" t="s">
        <v>23</v>
      </c>
      <c r="B127" s="237"/>
      <c r="C127" s="89"/>
      <c r="D127" s="97"/>
      <c r="E127" s="90"/>
      <c r="F127" s="90"/>
      <c r="G127" s="90"/>
      <c r="H127" s="90"/>
      <c r="I127" s="22"/>
    </row>
    <row r="128" spans="1:9">
      <c r="A128" s="33" t="s">
        <v>82</v>
      </c>
      <c r="B128" s="30"/>
      <c r="C128" s="30"/>
      <c r="D128" s="30">
        <v>50</v>
      </c>
      <c r="E128" s="32">
        <v>0.7</v>
      </c>
      <c r="F128" s="32">
        <v>0</v>
      </c>
      <c r="G128" s="32">
        <v>5.95</v>
      </c>
      <c r="H128" s="32">
        <v>25.8</v>
      </c>
      <c r="I128" s="18">
        <v>1</v>
      </c>
    </row>
    <row r="129" spans="1:9">
      <c r="A129" s="35" t="s">
        <v>83</v>
      </c>
      <c r="B129" s="31"/>
      <c r="C129" s="31"/>
      <c r="D129" s="31">
        <v>200</v>
      </c>
      <c r="E129" s="37">
        <v>1.52</v>
      </c>
      <c r="F129" s="37">
        <v>3.83</v>
      </c>
      <c r="G129" s="37">
        <v>9</v>
      </c>
      <c r="H129" s="37">
        <v>68.8</v>
      </c>
      <c r="I129" s="38">
        <v>36</v>
      </c>
    </row>
    <row r="130" spans="1:9">
      <c r="A130" s="35" t="s">
        <v>27</v>
      </c>
      <c r="B130" s="31"/>
      <c r="C130" s="31"/>
      <c r="D130" s="39">
        <v>8</v>
      </c>
      <c r="E130" s="37">
        <v>0.2</v>
      </c>
      <c r="F130" s="37">
        <v>1.1599999999999999</v>
      </c>
      <c r="G130" s="37">
        <v>0.26</v>
      </c>
      <c r="H130" s="37">
        <v>12.65</v>
      </c>
      <c r="I130" s="38">
        <v>30</v>
      </c>
    </row>
    <row r="131" spans="1:9">
      <c r="A131" s="35" t="s">
        <v>84</v>
      </c>
      <c r="B131" s="31"/>
      <c r="C131" s="31"/>
      <c r="D131" s="31">
        <v>15</v>
      </c>
      <c r="E131" s="37">
        <v>5.2</v>
      </c>
      <c r="F131" s="37">
        <v>0.7</v>
      </c>
      <c r="G131" s="37">
        <v>0</v>
      </c>
      <c r="H131" s="37">
        <v>28</v>
      </c>
      <c r="I131" s="38">
        <v>30</v>
      </c>
    </row>
    <row r="132" spans="1:9">
      <c r="A132" s="33" t="s">
        <v>85</v>
      </c>
      <c r="B132" s="30"/>
      <c r="C132" s="30"/>
      <c r="D132" s="30">
        <v>75</v>
      </c>
      <c r="E132" s="32">
        <v>16.05</v>
      </c>
      <c r="F132" s="32">
        <v>11.49</v>
      </c>
      <c r="G132" s="32">
        <v>4.45</v>
      </c>
      <c r="H132" s="32">
        <v>180.9</v>
      </c>
      <c r="I132" s="18">
        <v>88</v>
      </c>
    </row>
    <row r="133" spans="1:9">
      <c r="A133" s="33" t="s">
        <v>86</v>
      </c>
      <c r="B133" s="30"/>
      <c r="C133" s="30"/>
      <c r="D133" s="65">
        <v>150</v>
      </c>
      <c r="E133" s="32">
        <v>2.59</v>
      </c>
      <c r="F133" s="32">
        <v>5.01</v>
      </c>
      <c r="G133" s="32">
        <v>10.46</v>
      </c>
      <c r="H133" s="40">
        <v>101.4</v>
      </c>
      <c r="I133" s="18">
        <v>105</v>
      </c>
    </row>
    <row r="134" spans="1:9">
      <c r="A134" s="33" t="s">
        <v>87</v>
      </c>
      <c r="B134" s="30"/>
      <c r="C134" s="30"/>
      <c r="D134" s="30">
        <v>200</v>
      </c>
      <c r="E134" s="32">
        <v>0</v>
      </c>
      <c r="F134" s="32">
        <v>0</v>
      </c>
      <c r="G134" s="32">
        <v>11.6</v>
      </c>
      <c r="H134" s="32">
        <v>44.9</v>
      </c>
      <c r="I134" s="18">
        <v>160</v>
      </c>
    </row>
    <row r="135" spans="1:9">
      <c r="A135" s="33" t="s">
        <v>31</v>
      </c>
      <c r="B135" s="30"/>
      <c r="C135" s="30"/>
      <c r="D135" s="30">
        <v>45</v>
      </c>
      <c r="E135" s="32">
        <v>4.05</v>
      </c>
      <c r="F135" s="32">
        <v>0.65</v>
      </c>
      <c r="G135" s="32">
        <v>23</v>
      </c>
      <c r="H135" s="40">
        <v>116</v>
      </c>
      <c r="I135" s="18"/>
    </row>
    <row r="136" spans="1:9">
      <c r="A136" s="33" t="s">
        <v>160</v>
      </c>
      <c r="B136" s="30"/>
      <c r="C136" s="30"/>
      <c r="D136" s="65">
        <v>30</v>
      </c>
      <c r="E136" s="32">
        <v>2.2999999999999998</v>
      </c>
      <c r="F136" s="32">
        <v>0.28000000000000003</v>
      </c>
      <c r="G136" s="32">
        <v>17.399999999999999</v>
      </c>
      <c r="H136" s="40">
        <v>74</v>
      </c>
      <c r="I136" s="18"/>
    </row>
    <row r="137" spans="1:9">
      <c r="A137" s="46"/>
      <c r="B137" s="47" t="s">
        <v>22</v>
      </c>
      <c r="C137" s="47"/>
      <c r="D137" s="48">
        <f t="shared" ref="D137:H137" si="16">SUM(D128:D136)</f>
        <v>773</v>
      </c>
      <c r="E137" s="48">
        <f t="shared" si="16"/>
        <v>32.61</v>
      </c>
      <c r="F137" s="48">
        <f t="shared" si="16"/>
        <v>23.119999999999997</v>
      </c>
      <c r="G137" s="48">
        <f t="shared" si="16"/>
        <v>82.12</v>
      </c>
      <c r="H137" s="48">
        <f t="shared" si="16"/>
        <v>652.44999999999993</v>
      </c>
      <c r="I137" s="49"/>
    </row>
    <row r="138" spans="1:9">
      <c r="A138" s="238" t="s">
        <v>46</v>
      </c>
      <c r="B138" s="239"/>
      <c r="C138" s="27"/>
      <c r="D138" s="27"/>
      <c r="E138" s="95"/>
      <c r="F138" s="95"/>
      <c r="G138" s="28"/>
      <c r="H138" s="28"/>
      <c r="I138" s="22"/>
    </row>
    <row r="139" spans="1:9">
      <c r="A139" s="35" t="s">
        <v>88</v>
      </c>
      <c r="B139" s="83"/>
      <c r="C139" s="83"/>
      <c r="D139" s="83">
        <v>135</v>
      </c>
      <c r="E139" s="98">
        <v>8.25</v>
      </c>
      <c r="F139" s="98">
        <v>9.2200000000000006</v>
      </c>
      <c r="G139" s="84">
        <v>20.16</v>
      </c>
      <c r="H139" s="84">
        <v>191.45</v>
      </c>
      <c r="I139" s="75">
        <v>116</v>
      </c>
    </row>
    <row r="140" spans="1:9">
      <c r="A140" s="33" t="s">
        <v>89</v>
      </c>
      <c r="B140" s="27"/>
      <c r="C140" s="27"/>
      <c r="D140" s="27">
        <v>75</v>
      </c>
      <c r="E140" s="28">
        <v>5.52</v>
      </c>
      <c r="F140" s="28">
        <v>4.32</v>
      </c>
      <c r="G140" s="28">
        <v>37.33</v>
      </c>
      <c r="H140" s="64">
        <v>209.8</v>
      </c>
      <c r="I140" s="22">
        <v>175</v>
      </c>
    </row>
    <row r="141" spans="1:9" ht="15.75" thickBot="1">
      <c r="A141" s="33" t="s">
        <v>41</v>
      </c>
      <c r="B141" s="30"/>
      <c r="C141" s="30"/>
      <c r="D141" s="30">
        <v>180</v>
      </c>
      <c r="E141" s="32">
        <v>4.47</v>
      </c>
      <c r="F141" s="32">
        <v>5.0999999999999996</v>
      </c>
      <c r="G141" s="32">
        <v>7.5</v>
      </c>
      <c r="H141" s="40">
        <v>104.4</v>
      </c>
      <c r="I141" s="18">
        <v>211</v>
      </c>
    </row>
    <row r="142" spans="1:9" ht="15.75" thickBot="1">
      <c r="A142" s="33" t="s">
        <v>160</v>
      </c>
      <c r="B142" s="30"/>
      <c r="C142" s="30"/>
      <c r="D142" s="69">
        <v>10</v>
      </c>
      <c r="E142" s="70">
        <v>0.75</v>
      </c>
      <c r="F142" s="70">
        <v>0.1</v>
      </c>
      <c r="G142" s="70">
        <v>5.8</v>
      </c>
      <c r="H142" s="70">
        <v>24.7</v>
      </c>
      <c r="I142" s="87"/>
    </row>
    <row r="143" spans="1:9">
      <c r="A143" s="71" t="s">
        <v>50</v>
      </c>
      <c r="B143" s="99"/>
      <c r="C143" s="99"/>
      <c r="D143" s="27">
        <v>150</v>
      </c>
      <c r="E143" s="28">
        <v>0.9</v>
      </c>
      <c r="F143" s="28">
        <v>0</v>
      </c>
      <c r="G143" s="28">
        <v>12.9</v>
      </c>
      <c r="H143" s="64">
        <v>57</v>
      </c>
      <c r="I143" s="22"/>
    </row>
    <row r="144" spans="1:9" ht="15.75" thickBot="1">
      <c r="A144" s="51"/>
      <c r="B144" s="100" t="s">
        <v>22</v>
      </c>
      <c r="C144" s="100"/>
      <c r="D144" s="53">
        <f t="shared" ref="D144:H144" si="17">SUM(D139:D143)</f>
        <v>550</v>
      </c>
      <c r="E144" s="53">
        <f t="shared" si="17"/>
        <v>19.889999999999997</v>
      </c>
      <c r="F144" s="53">
        <f t="shared" si="17"/>
        <v>18.740000000000002</v>
      </c>
      <c r="G144" s="53">
        <f t="shared" si="17"/>
        <v>83.69</v>
      </c>
      <c r="H144" s="53">
        <f t="shared" si="17"/>
        <v>587.35</v>
      </c>
      <c r="I144" s="54"/>
    </row>
    <row r="145" spans="1:9" ht="15.75" thickBot="1">
      <c r="A145" s="242" t="s">
        <v>90</v>
      </c>
      <c r="B145" s="242"/>
      <c r="C145" s="243"/>
      <c r="D145" s="55">
        <f t="shared" ref="D145:H145" si="18">D126+D137+D144</f>
        <v>1732</v>
      </c>
      <c r="E145" s="55">
        <f t="shared" si="18"/>
        <v>71.259999999999991</v>
      </c>
      <c r="F145" s="55">
        <f t="shared" si="18"/>
        <v>64.110000000000014</v>
      </c>
      <c r="G145" s="55">
        <f t="shared" si="18"/>
        <v>290.06</v>
      </c>
      <c r="H145" s="55">
        <f t="shared" si="18"/>
        <v>1707.1100000000001</v>
      </c>
      <c r="I145" s="22"/>
    </row>
    <row r="146" spans="1:9" ht="15.75" thickBot="1">
      <c r="A146" s="77"/>
      <c r="B146" s="77"/>
      <c r="C146" s="78"/>
      <c r="D146" s="79"/>
      <c r="E146" s="79"/>
      <c r="F146" s="79"/>
      <c r="G146" s="79"/>
      <c r="H146" s="79"/>
      <c r="I146" s="101"/>
    </row>
    <row r="147" spans="1:9">
      <c r="A147" s="244" t="s">
        <v>91</v>
      </c>
      <c r="B147" s="244"/>
      <c r="C147" s="244"/>
      <c r="D147" s="102">
        <f t="shared" ref="D147:H147" si="19">SUM(D39+D67+D94+D117+D145)</f>
        <v>8567</v>
      </c>
      <c r="E147" s="102">
        <f t="shared" si="19"/>
        <v>364.84000000000003</v>
      </c>
      <c r="F147" s="102">
        <f t="shared" si="19"/>
        <v>323.3</v>
      </c>
      <c r="G147" s="102">
        <f t="shared" si="19"/>
        <v>1247.9360000000001</v>
      </c>
      <c r="H147" s="102">
        <f t="shared" si="19"/>
        <v>8099.98</v>
      </c>
      <c r="I147" s="160"/>
    </row>
    <row r="148" spans="1:9">
      <c r="A148" s="25" t="s">
        <v>92</v>
      </c>
      <c r="B148" s="103"/>
      <c r="C148" s="27"/>
      <c r="D148" s="102">
        <f t="shared" ref="D148:G148" si="20">SUM(D147/5)</f>
        <v>1713.4</v>
      </c>
      <c r="E148" s="102">
        <f t="shared" si="20"/>
        <v>72.968000000000004</v>
      </c>
      <c r="F148" s="102">
        <f t="shared" si="20"/>
        <v>64.66</v>
      </c>
      <c r="G148" s="102">
        <f t="shared" si="20"/>
        <v>249.58720000000002</v>
      </c>
      <c r="H148" s="102">
        <f>SUM(H147/5)</f>
        <v>1619.9959999999999</v>
      </c>
      <c r="I148" s="22"/>
    </row>
    <row r="149" spans="1:9">
      <c r="A149" s="104" t="s">
        <v>153</v>
      </c>
      <c r="B149" s="105"/>
      <c r="C149" s="106"/>
      <c r="D149" s="107">
        <f t="shared" ref="D149:H149" si="21">SUM(D21+D47+D76+D102+D126)/5</f>
        <v>430.6</v>
      </c>
      <c r="E149" s="107">
        <f t="shared" si="21"/>
        <v>18.103999999999996</v>
      </c>
      <c r="F149" s="107">
        <f t="shared" si="21"/>
        <v>22.16</v>
      </c>
      <c r="G149" s="107">
        <f t="shared" si="21"/>
        <v>104.27119999999999</v>
      </c>
      <c r="H149" s="107">
        <f t="shared" si="21"/>
        <v>449.99800000000005</v>
      </c>
      <c r="I149" s="197"/>
    </row>
    <row r="150" spans="1:9">
      <c r="A150" s="108" t="s">
        <v>152</v>
      </c>
      <c r="B150" s="109"/>
      <c r="C150" s="110"/>
      <c r="D150" s="111">
        <f t="shared" ref="D150:H150" si="22">SUM(D32+D57+D85+D110+D137)/5</f>
        <v>731.8</v>
      </c>
      <c r="E150" s="111">
        <f t="shared" si="22"/>
        <v>28.512</v>
      </c>
      <c r="F150" s="111">
        <f t="shared" si="22"/>
        <v>21.839999999999996</v>
      </c>
      <c r="G150" s="111">
        <f t="shared" si="22"/>
        <v>83.5</v>
      </c>
      <c r="H150" s="111">
        <f t="shared" si="22"/>
        <v>630</v>
      </c>
      <c r="I150" s="200"/>
    </row>
    <row r="151" spans="1:9">
      <c r="A151" s="112" t="s">
        <v>154</v>
      </c>
      <c r="B151" s="113"/>
      <c r="C151" s="114"/>
      <c r="D151" s="115">
        <f t="shared" ref="D151:H151" si="23">SUM(D38+D66+D93+D116+D144)/5</f>
        <v>551</v>
      </c>
      <c r="E151" s="115">
        <f t="shared" si="23"/>
        <v>26.351999999999997</v>
      </c>
      <c r="F151" s="115">
        <f t="shared" si="23"/>
        <v>20.660000000000004</v>
      </c>
      <c r="G151" s="115">
        <f t="shared" si="23"/>
        <v>61.815999999999995</v>
      </c>
      <c r="H151" s="115">
        <f t="shared" si="23"/>
        <v>539.99799999999993</v>
      </c>
      <c r="I151" s="54"/>
    </row>
    <row r="152" spans="1:9" ht="15.75" thickBot="1">
      <c r="A152" s="218"/>
      <c r="B152" s="226"/>
      <c r="C152" s="245" t="s">
        <v>155</v>
      </c>
      <c r="D152" s="246"/>
      <c r="E152" s="246"/>
      <c r="F152" s="246"/>
      <c r="G152" s="247"/>
      <c r="H152" s="227"/>
      <c r="I152" s="228"/>
    </row>
    <row r="153" spans="1:9">
      <c r="A153" s="218"/>
      <c r="B153" s="213" t="s">
        <v>93</v>
      </c>
      <c r="C153" s="214"/>
      <c r="D153" s="215"/>
      <c r="E153" s="216"/>
      <c r="F153" s="216"/>
      <c r="G153" s="216"/>
      <c r="H153" s="216"/>
      <c r="I153" s="219"/>
    </row>
    <row r="154" spans="1:9">
      <c r="A154" s="234" t="s">
        <v>16</v>
      </c>
      <c r="B154" s="235"/>
      <c r="C154" s="27"/>
      <c r="D154" s="27"/>
      <c r="E154" s="28"/>
      <c r="F154" s="28"/>
      <c r="G154" s="28"/>
      <c r="H154" s="28"/>
      <c r="I154" s="22"/>
    </row>
    <row r="155" spans="1:9">
      <c r="A155" s="33" t="s">
        <v>94</v>
      </c>
      <c r="B155" s="30"/>
      <c r="C155" s="30"/>
      <c r="D155" s="31">
        <v>200</v>
      </c>
      <c r="E155" s="32">
        <v>6.35</v>
      </c>
      <c r="F155" s="32">
        <v>7.26</v>
      </c>
      <c r="G155" s="32">
        <v>25.7</v>
      </c>
      <c r="H155" s="32">
        <v>193</v>
      </c>
      <c r="I155" s="18">
        <v>127</v>
      </c>
    </row>
    <row r="156" spans="1:9">
      <c r="A156" s="33" t="s">
        <v>18</v>
      </c>
      <c r="B156" s="30"/>
      <c r="C156" s="30"/>
      <c r="D156" s="34">
        <v>22.5</v>
      </c>
      <c r="E156" s="32">
        <v>2.85</v>
      </c>
      <c r="F156" s="32">
        <v>2.58</v>
      </c>
      <c r="G156" s="32">
        <v>0.15</v>
      </c>
      <c r="H156" s="32">
        <v>35.32</v>
      </c>
      <c r="I156" s="18">
        <v>146</v>
      </c>
    </row>
    <row r="157" spans="1:9">
      <c r="A157" s="35" t="s">
        <v>19</v>
      </c>
      <c r="B157" s="31"/>
      <c r="C157" s="31"/>
      <c r="D157" s="36">
        <v>14</v>
      </c>
      <c r="E157" s="37">
        <v>8</v>
      </c>
      <c r="F157" s="37">
        <v>18</v>
      </c>
      <c r="G157" s="37">
        <v>65</v>
      </c>
      <c r="H157" s="37">
        <v>58.35</v>
      </c>
      <c r="I157" s="38">
        <v>27</v>
      </c>
    </row>
    <row r="158" spans="1:9">
      <c r="A158" s="33" t="s">
        <v>20</v>
      </c>
      <c r="B158" s="30"/>
      <c r="C158" s="30"/>
      <c r="D158" s="31">
        <v>10</v>
      </c>
      <c r="E158" s="37">
        <v>2.66</v>
      </c>
      <c r="F158" s="37">
        <v>2.71</v>
      </c>
      <c r="G158" s="37">
        <v>0</v>
      </c>
      <c r="H158" s="37">
        <v>33.369999999999997</v>
      </c>
      <c r="I158" s="18">
        <v>27</v>
      </c>
    </row>
    <row r="159" spans="1:9">
      <c r="A159" s="33" t="s">
        <v>95</v>
      </c>
      <c r="B159" s="30"/>
      <c r="C159" s="30"/>
      <c r="D159" s="31">
        <v>200</v>
      </c>
      <c r="E159" s="37">
        <v>4.2</v>
      </c>
      <c r="F159" s="37">
        <v>4.5</v>
      </c>
      <c r="G159" s="80">
        <v>13.6</v>
      </c>
      <c r="H159" s="37">
        <v>109.6</v>
      </c>
      <c r="I159" s="38">
        <v>197</v>
      </c>
    </row>
    <row r="160" spans="1:9" ht="15.75" thickBot="1">
      <c r="A160" s="96"/>
      <c r="B160" s="58" t="s">
        <v>22</v>
      </c>
      <c r="C160" s="58"/>
      <c r="D160" s="43">
        <f t="shared" ref="D160:H160" si="24">SUM(D155:D159)</f>
        <v>446.5</v>
      </c>
      <c r="E160" s="43">
        <f t="shared" si="24"/>
        <v>24.06</v>
      </c>
      <c r="F160" s="43">
        <f t="shared" si="24"/>
        <v>35.049999999999997</v>
      </c>
      <c r="G160" s="43">
        <f t="shared" si="24"/>
        <v>104.44999999999999</v>
      </c>
      <c r="H160" s="43">
        <f t="shared" si="24"/>
        <v>429.64</v>
      </c>
      <c r="I160" s="163"/>
    </row>
    <row r="161" spans="1:9">
      <c r="A161" s="240" t="s">
        <v>23</v>
      </c>
      <c r="B161" s="241"/>
      <c r="C161" s="30"/>
      <c r="D161" s="30"/>
      <c r="E161" s="32"/>
      <c r="F161" s="32"/>
      <c r="G161" s="32"/>
      <c r="H161" s="32"/>
      <c r="I161" s="158"/>
    </row>
    <row r="162" spans="1:9">
      <c r="A162" s="33" t="s">
        <v>96</v>
      </c>
      <c r="B162" s="30"/>
      <c r="C162" s="30"/>
      <c r="D162" s="31">
        <v>50</v>
      </c>
      <c r="E162" s="37">
        <v>0</v>
      </c>
      <c r="F162" s="37">
        <v>3.5</v>
      </c>
      <c r="G162" s="37">
        <v>3.5</v>
      </c>
      <c r="H162" s="37">
        <v>45</v>
      </c>
      <c r="I162" s="38">
        <v>121</v>
      </c>
    </row>
    <row r="163" spans="1:9">
      <c r="A163" s="33" t="s">
        <v>97</v>
      </c>
      <c r="B163" s="30"/>
      <c r="C163" s="30"/>
      <c r="D163" s="30">
        <v>200</v>
      </c>
      <c r="E163" s="32">
        <v>2.2200000000000002</v>
      </c>
      <c r="F163" s="32">
        <v>3.82</v>
      </c>
      <c r="G163" s="32">
        <v>13.28</v>
      </c>
      <c r="H163" s="32">
        <v>99.26</v>
      </c>
      <c r="I163" s="18">
        <v>32</v>
      </c>
    </row>
    <row r="164" spans="1:9">
      <c r="A164" s="35" t="s">
        <v>26</v>
      </c>
      <c r="B164" s="31"/>
      <c r="C164" s="31"/>
      <c r="D164" s="31">
        <v>15</v>
      </c>
      <c r="E164" s="37">
        <v>3.3</v>
      </c>
      <c r="F164" s="37">
        <v>0.7</v>
      </c>
      <c r="G164" s="37">
        <v>0</v>
      </c>
      <c r="H164" s="37">
        <v>16.399999999999999</v>
      </c>
      <c r="I164" s="38">
        <v>30</v>
      </c>
    </row>
    <row r="165" spans="1:9">
      <c r="A165" s="33" t="s">
        <v>27</v>
      </c>
      <c r="B165" s="30"/>
      <c r="C165" s="30"/>
      <c r="D165" s="39">
        <v>8</v>
      </c>
      <c r="E165" s="37">
        <v>0.2</v>
      </c>
      <c r="F165" s="37">
        <v>1.1599999999999999</v>
      </c>
      <c r="G165" s="37">
        <v>0.26</v>
      </c>
      <c r="H165" s="37">
        <v>12.65</v>
      </c>
      <c r="I165" s="38">
        <v>30</v>
      </c>
    </row>
    <row r="166" spans="1:9">
      <c r="A166" s="33" t="s">
        <v>98</v>
      </c>
      <c r="B166" s="30"/>
      <c r="C166" s="30"/>
      <c r="D166" s="30">
        <v>85</v>
      </c>
      <c r="E166" s="32">
        <v>10.7</v>
      </c>
      <c r="F166" s="32">
        <v>4.8</v>
      </c>
      <c r="G166" s="32">
        <v>8.5</v>
      </c>
      <c r="H166" s="32">
        <v>124.3</v>
      </c>
      <c r="I166" s="18">
        <v>102</v>
      </c>
    </row>
    <row r="167" spans="1:9">
      <c r="A167" s="33" t="s">
        <v>99</v>
      </c>
      <c r="B167" s="30"/>
      <c r="C167" s="30"/>
      <c r="D167" s="30">
        <v>150</v>
      </c>
      <c r="E167" s="32">
        <v>3.45</v>
      </c>
      <c r="F167" s="32">
        <v>4.05</v>
      </c>
      <c r="G167" s="32">
        <v>21.6</v>
      </c>
      <c r="H167" s="40">
        <v>137.16999999999999</v>
      </c>
      <c r="I167" s="18">
        <v>108</v>
      </c>
    </row>
    <row r="168" spans="1:9">
      <c r="A168" s="35" t="s">
        <v>100</v>
      </c>
      <c r="B168" s="31"/>
      <c r="C168" s="31"/>
      <c r="D168" s="31">
        <v>50</v>
      </c>
      <c r="E168" s="37">
        <v>0.44</v>
      </c>
      <c r="F168" s="37">
        <v>1.84</v>
      </c>
      <c r="G168" s="37">
        <v>2.5099999999999998</v>
      </c>
      <c r="H168" s="37">
        <v>28.67</v>
      </c>
      <c r="I168" s="38">
        <v>148</v>
      </c>
    </row>
    <row r="169" spans="1:9">
      <c r="A169" s="33" t="s">
        <v>30</v>
      </c>
      <c r="B169" s="30"/>
      <c r="C169" s="30"/>
      <c r="D169" s="30">
        <v>200</v>
      </c>
      <c r="E169" s="32">
        <v>0.5</v>
      </c>
      <c r="F169" s="32">
        <v>0</v>
      </c>
      <c r="G169" s="32">
        <v>19.2</v>
      </c>
      <c r="H169" s="40">
        <v>76.900000000000006</v>
      </c>
      <c r="I169" s="18">
        <v>158</v>
      </c>
    </row>
    <row r="170" spans="1:9">
      <c r="A170" s="33" t="s">
        <v>31</v>
      </c>
      <c r="B170" s="30"/>
      <c r="C170" s="30"/>
      <c r="D170" s="30">
        <v>20</v>
      </c>
      <c r="E170" s="32">
        <v>1.62</v>
      </c>
      <c r="F170" s="32">
        <v>0.26</v>
      </c>
      <c r="G170" s="32">
        <v>9.1999999999999993</v>
      </c>
      <c r="H170" s="40">
        <v>46.4</v>
      </c>
      <c r="I170" s="18"/>
    </row>
    <row r="171" spans="1:9">
      <c r="A171" s="33" t="s">
        <v>160</v>
      </c>
      <c r="B171" s="30"/>
      <c r="C171" s="30"/>
      <c r="D171" s="65">
        <v>30</v>
      </c>
      <c r="E171" s="32">
        <v>2.2999999999999998</v>
      </c>
      <c r="F171" s="32">
        <v>0.28000000000000003</v>
      </c>
      <c r="G171" s="32">
        <v>17.399999999999999</v>
      </c>
      <c r="H171" s="40">
        <v>74</v>
      </c>
      <c r="I171" s="18"/>
    </row>
    <row r="172" spans="1:9">
      <c r="A172" s="46"/>
      <c r="B172" s="47" t="s">
        <v>101</v>
      </c>
      <c r="C172" s="47"/>
      <c r="D172" s="48">
        <f t="shared" ref="D172:H172" si="25">SUM(D162:D171)</f>
        <v>808</v>
      </c>
      <c r="E172" s="48">
        <f t="shared" si="25"/>
        <v>24.73</v>
      </c>
      <c r="F172" s="48">
        <f t="shared" si="25"/>
        <v>20.410000000000004</v>
      </c>
      <c r="G172" s="48">
        <f t="shared" si="25"/>
        <v>95.449999999999989</v>
      </c>
      <c r="H172" s="48">
        <f t="shared" si="25"/>
        <v>660.75</v>
      </c>
      <c r="I172" s="49"/>
    </row>
    <row r="173" spans="1:9">
      <c r="A173" s="234" t="s">
        <v>46</v>
      </c>
      <c r="B173" s="235"/>
      <c r="C173" s="27"/>
      <c r="D173" s="27"/>
      <c r="E173" s="28"/>
      <c r="F173" s="28"/>
      <c r="G173" s="28"/>
      <c r="H173" s="28"/>
      <c r="I173" s="22"/>
    </row>
    <row r="174" spans="1:9">
      <c r="A174" s="23" t="s">
        <v>102</v>
      </c>
      <c r="B174" s="27"/>
      <c r="C174" s="27"/>
      <c r="D174" s="27">
        <v>85</v>
      </c>
      <c r="E174" s="28">
        <v>13.17</v>
      </c>
      <c r="F174" s="28">
        <v>9.26</v>
      </c>
      <c r="G174" s="28">
        <v>9.02</v>
      </c>
      <c r="H174" s="28">
        <v>173.4</v>
      </c>
      <c r="I174" s="22">
        <v>115</v>
      </c>
    </row>
    <row r="175" spans="1:9">
      <c r="A175" s="23" t="s">
        <v>61</v>
      </c>
      <c r="B175" s="27"/>
      <c r="C175" s="27"/>
      <c r="D175" s="27">
        <v>150</v>
      </c>
      <c r="E175" s="28">
        <v>2.92</v>
      </c>
      <c r="F175" s="28">
        <v>4.22</v>
      </c>
      <c r="G175" s="28">
        <v>18.2</v>
      </c>
      <c r="H175" s="64">
        <v>126.8</v>
      </c>
      <c r="I175" s="75">
        <v>105</v>
      </c>
    </row>
    <row r="176" spans="1:9">
      <c r="A176" s="33" t="s">
        <v>31</v>
      </c>
      <c r="B176" s="30"/>
      <c r="C176" s="30"/>
      <c r="D176" s="30">
        <v>30</v>
      </c>
      <c r="E176" s="32">
        <v>2.4</v>
      </c>
      <c r="F176" s="32">
        <v>0.4</v>
      </c>
      <c r="G176" s="32">
        <v>13.8</v>
      </c>
      <c r="H176" s="40">
        <v>70</v>
      </c>
      <c r="I176" s="18"/>
    </row>
    <row r="177" spans="1:9">
      <c r="A177" s="33" t="s">
        <v>160</v>
      </c>
      <c r="B177" s="30"/>
      <c r="C177" s="30"/>
      <c r="D177" s="65">
        <v>30</v>
      </c>
      <c r="E177" s="32">
        <v>2.2999999999999998</v>
      </c>
      <c r="F177" s="32">
        <v>0.28000000000000003</v>
      </c>
      <c r="G177" s="32">
        <v>17.399999999999999</v>
      </c>
      <c r="H177" s="40">
        <v>74</v>
      </c>
      <c r="I177" s="18"/>
    </row>
    <row r="178" spans="1:9">
      <c r="A178" s="33" t="s">
        <v>49</v>
      </c>
      <c r="B178" s="30"/>
      <c r="C178" s="30"/>
      <c r="D178" s="30">
        <v>200</v>
      </c>
      <c r="E178" s="32">
        <v>0</v>
      </c>
      <c r="F178" s="32">
        <v>0</v>
      </c>
      <c r="G178" s="32">
        <v>20</v>
      </c>
      <c r="H178" s="40">
        <v>90</v>
      </c>
      <c r="I178" s="18"/>
    </row>
    <row r="179" spans="1:9" ht="15.75" thickBot="1">
      <c r="A179" s="51"/>
      <c r="B179" s="52" t="s">
        <v>22</v>
      </c>
      <c r="C179" s="52"/>
      <c r="D179" s="53">
        <f t="shared" ref="D179:H179" si="26">SUM(D174:D178)</f>
        <v>495</v>
      </c>
      <c r="E179" s="53">
        <f t="shared" si="26"/>
        <v>20.79</v>
      </c>
      <c r="F179" s="53">
        <f t="shared" si="26"/>
        <v>14.16</v>
      </c>
      <c r="G179" s="53">
        <f t="shared" si="26"/>
        <v>78.419999999999987</v>
      </c>
      <c r="H179" s="53">
        <f t="shared" si="26"/>
        <v>534.20000000000005</v>
      </c>
      <c r="I179" s="54"/>
    </row>
    <row r="180" spans="1:9" ht="15.75" thickBot="1">
      <c r="A180" s="118"/>
      <c r="B180" s="119" t="s">
        <v>103</v>
      </c>
      <c r="C180" s="120"/>
      <c r="D180" s="55">
        <f t="shared" ref="D180:H180" si="27">D160+D172+D179</f>
        <v>1749.5</v>
      </c>
      <c r="E180" s="55">
        <f t="shared" si="27"/>
        <v>69.58</v>
      </c>
      <c r="F180" s="55">
        <f t="shared" si="27"/>
        <v>69.62</v>
      </c>
      <c r="G180" s="55">
        <f t="shared" si="27"/>
        <v>278.31999999999994</v>
      </c>
      <c r="H180" s="55">
        <f t="shared" si="27"/>
        <v>1624.59</v>
      </c>
      <c r="I180" s="22"/>
    </row>
    <row r="181" spans="1:9">
      <c r="A181" s="220"/>
      <c r="B181" s="221"/>
      <c r="C181" s="222"/>
      <c r="D181" s="223"/>
      <c r="E181" s="223"/>
      <c r="F181" s="223"/>
      <c r="G181" s="223"/>
      <c r="H181" s="223"/>
      <c r="I181" s="217"/>
    </row>
    <row r="182" spans="1:9">
      <c r="A182" s="212"/>
      <c r="B182" s="213" t="s">
        <v>104</v>
      </c>
      <c r="C182" s="214"/>
      <c r="D182" s="215"/>
      <c r="E182" s="216"/>
      <c r="F182" s="216"/>
      <c r="G182" s="216"/>
      <c r="H182" s="216"/>
      <c r="I182" s="217"/>
    </row>
    <row r="183" spans="1:9">
      <c r="A183" s="234" t="s">
        <v>16</v>
      </c>
      <c r="B183" s="235"/>
      <c r="C183" s="27"/>
      <c r="D183" s="27"/>
      <c r="E183" s="28"/>
      <c r="F183" s="28"/>
      <c r="G183" s="28"/>
      <c r="H183" s="28"/>
      <c r="I183" s="22"/>
    </row>
    <row r="184" spans="1:9">
      <c r="A184" s="33" t="s">
        <v>105</v>
      </c>
      <c r="B184" s="30"/>
      <c r="C184" s="30"/>
      <c r="D184" s="31">
        <v>200</v>
      </c>
      <c r="E184" s="32">
        <v>6.67</v>
      </c>
      <c r="F184" s="32">
        <v>7.56</v>
      </c>
      <c r="G184" s="32">
        <v>28.1</v>
      </c>
      <c r="H184" s="32">
        <v>204</v>
      </c>
      <c r="I184" s="18">
        <v>131</v>
      </c>
    </row>
    <row r="185" spans="1:9">
      <c r="A185" s="35" t="s">
        <v>55</v>
      </c>
      <c r="B185" s="31"/>
      <c r="C185" s="31"/>
      <c r="D185" s="31">
        <v>35</v>
      </c>
      <c r="E185" s="37">
        <v>2.8</v>
      </c>
      <c r="F185" s="37">
        <v>1.27</v>
      </c>
      <c r="G185" s="37">
        <v>75.95</v>
      </c>
      <c r="H185" s="37">
        <v>86.4</v>
      </c>
      <c r="I185" s="38"/>
    </row>
    <row r="186" spans="1:9">
      <c r="A186" s="35" t="s">
        <v>106</v>
      </c>
      <c r="B186" s="31"/>
      <c r="C186" s="31"/>
      <c r="D186" s="31">
        <v>7</v>
      </c>
      <c r="E186" s="37">
        <v>7.0000000000000007E-2</v>
      </c>
      <c r="F186" s="37">
        <v>5.07</v>
      </c>
      <c r="G186" s="37">
        <v>0.05</v>
      </c>
      <c r="H186" s="37">
        <v>49.6</v>
      </c>
      <c r="I186" s="38">
        <v>27</v>
      </c>
    </row>
    <row r="187" spans="1:9">
      <c r="A187" s="35" t="s">
        <v>69</v>
      </c>
      <c r="B187" s="31"/>
      <c r="C187" s="31"/>
      <c r="D187" s="31">
        <v>200</v>
      </c>
      <c r="E187" s="37">
        <v>3.2</v>
      </c>
      <c r="F187" s="37">
        <v>4.8</v>
      </c>
      <c r="G187" s="37">
        <v>13.4</v>
      </c>
      <c r="H187" s="37">
        <v>112.3</v>
      </c>
      <c r="I187" s="38">
        <v>196</v>
      </c>
    </row>
    <row r="188" spans="1:9">
      <c r="A188" s="41"/>
      <c r="B188" s="58" t="s">
        <v>22</v>
      </c>
      <c r="C188" s="58"/>
      <c r="D188" s="43">
        <f t="shared" ref="D188:H188" si="28">SUM(D184:D187)</f>
        <v>442</v>
      </c>
      <c r="E188" s="43">
        <f t="shared" si="28"/>
        <v>12.739999999999998</v>
      </c>
      <c r="F188" s="43">
        <f t="shared" si="28"/>
        <v>18.7</v>
      </c>
      <c r="G188" s="43">
        <f t="shared" si="28"/>
        <v>117.50000000000001</v>
      </c>
      <c r="H188" s="43">
        <f t="shared" si="28"/>
        <v>452.3</v>
      </c>
      <c r="I188" s="44"/>
    </row>
    <row r="189" spans="1:9">
      <c r="A189" s="240" t="s">
        <v>23</v>
      </c>
      <c r="B189" s="241"/>
      <c r="C189" s="27"/>
      <c r="D189" s="27"/>
      <c r="E189" s="28"/>
      <c r="F189" s="28"/>
      <c r="G189" s="28"/>
      <c r="H189" s="28"/>
      <c r="I189" s="22"/>
    </row>
    <row r="190" spans="1:9">
      <c r="A190" s="35" t="s">
        <v>107</v>
      </c>
      <c r="B190" s="31"/>
      <c r="C190" s="31"/>
      <c r="D190" s="31">
        <v>50</v>
      </c>
      <c r="E190" s="37">
        <v>0.55000000000000004</v>
      </c>
      <c r="F190" s="37">
        <v>3.32</v>
      </c>
      <c r="G190" s="37">
        <v>3.66</v>
      </c>
      <c r="H190" s="37">
        <v>46.3</v>
      </c>
      <c r="I190" s="38">
        <v>11</v>
      </c>
    </row>
    <row r="191" spans="1:9">
      <c r="A191" s="35" t="s">
        <v>108</v>
      </c>
      <c r="B191" s="31"/>
      <c r="C191" s="31"/>
      <c r="D191" s="31">
        <v>200</v>
      </c>
      <c r="E191" s="37">
        <v>2</v>
      </c>
      <c r="F191" s="37">
        <v>3.5</v>
      </c>
      <c r="G191" s="37">
        <v>13</v>
      </c>
      <c r="H191" s="37">
        <v>92.54</v>
      </c>
      <c r="I191" s="38">
        <v>43</v>
      </c>
    </row>
    <row r="192" spans="1:9">
      <c r="A192" s="33" t="s">
        <v>72</v>
      </c>
      <c r="B192" s="30"/>
      <c r="C192" s="30"/>
      <c r="D192" s="91" t="s">
        <v>73</v>
      </c>
      <c r="E192" s="28">
        <v>15.7</v>
      </c>
      <c r="F192" s="28">
        <v>6.38</v>
      </c>
      <c r="G192" s="28">
        <v>4.03</v>
      </c>
      <c r="H192" s="64">
        <v>134.30000000000001</v>
      </c>
      <c r="I192" s="22">
        <v>70</v>
      </c>
    </row>
    <row r="193" spans="1:9">
      <c r="A193" s="33" t="s">
        <v>109</v>
      </c>
      <c r="B193" s="30"/>
      <c r="C193" s="30"/>
      <c r="D193" s="30">
        <v>130</v>
      </c>
      <c r="E193" s="32">
        <v>2.71</v>
      </c>
      <c r="F193" s="32">
        <v>3.44</v>
      </c>
      <c r="G193" s="32">
        <v>23.23</v>
      </c>
      <c r="H193" s="40">
        <v>136.30000000000001</v>
      </c>
      <c r="I193" s="18">
        <v>112</v>
      </c>
    </row>
    <row r="194" spans="1:9">
      <c r="A194" s="35" t="s">
        <v>110</v>
      </c>
      <c r="B194" s="31"/>
      <c r="C194" s="31"/>
      <c r="D194" s="31">
        <v>200</v>
      </c>
      <c r="E194" s="37">
        <v>0.3</v>
      </c>
      <c r="F194" s="37">
        <v>0</v>
      </c>
      <c r="G194" s="37">
        <v>17.3</v>
      </c>
      <c r="H194" s="37">
        <v>67.400000000000006</v>
      </c>
      <c r="I194" s="38">
        <v>159</v>
      </c>
    </row>
    <row r="195" spans="1:9">
      <c r="A195" s="33" t="s">
        <v>160</v>
      </c>
      <c r="B195" s="30"/>
      <c r="C195" s="30"/>
      <c r="D195" s="30">
        <v>35</v>
      </c>
      <c r="E195" s="32">
        <v>2.65</v>
      </c>
      <c r="F195" s="32">
        <v>0.35</v>
      </c>
      <c r="G195" s="32">
        <v>20.3</v>
      </c>
      <c r="H195" s="40">
        <v>86.5</v>
      </c>
      <c r="I195" s="18"/>
    </row>
    <row r="196" spans="1:9">
      <c r="A196" s="33" t="s">
        <v>31</v>
      </c>
      <c r="B196" s="50"/>
      <c r="C196" s="50"/>
      <c r="D196" s="30">
        <v>20</v>
      </c>
      <c r="E196" s="32">
        <v>1.62</v>
      </c>
      <c r="F196" s="32">
        <v>0.26</v>
      </c>
      <c r="G196" s="32">
        <v>9.1999999999999993</v>
      </c>
      <c r="H196" s="40">
        <v>46.4</v>
      </c>
      <c r="I196" s="18"/>
    </row>
    <row r="197" spans="1:9">
      <c r="A197" s="122"/>
      <c r="B197" s="47" t="s">
        <v>22</v>
      </c>
      <c r="C197" s="47"/>
      <c r="D197" s="48">
        <f t="shared" ref="D197:H197" si="29">SUM(D190:D196)</f>
        <v>635</v>
      </c>
      <c r="E197" s="48">
        <f t="shared" si="29"/>
        <v>25.53</v>
      </c>
      <c r="F197" s="48">
        <f t="shared" si="29"/>
        <v>17.250000000000004</v>
      </c>
      <c r="G197" s="48">
        <f t="shared" si="29"/>
        <v>90.72</v>
      </c>
      <c r="H197" s="48">
        <f t="shared" si="29"/>
        <v>609.74</v>
      </c>
      <c r="I197" s="123"/>
    </row>
    <row r="198" spans="1:9">
      <c r="A198" s="234" t="s">
        <v>46</v>
      </c>
      <c r="B198" s="235"/>
      <c r="C198" s="30"/>
      <c r="D198" s="30"/>
      <c r="E198" s="32"/>
      <c r="F198" s="32"/>
      <c r="G198" s="32"/>
      <c r="H198" s="32"/>
      <c r="I198" s="18"/>
    </row>
    <row r="199" spans="1:9">
      <c r="A199" s="33" t="s">
        <v>111</v>
      </c>
      <c r="B199" s="30"/>
      <c r="C199" s="30"/>
      <c r="D199" s="31">
        <v>30</v>
      </c>
      <c r="E199" s="32">
        <v>0.39</v>
      </c>
      <c r="F199" s="32">
        <v>0</v>
      </c>
      <c r="G199" s="32">
        <v>2.16</v>
      </c>
      <c r="H199" s="40">
        <v>9.9</v>
      </c>
      <c r="I199" s="18">
        <v>203</v>
      </c>
    </row>
    <row r="200" spans="1:9">
      <c r="A200" s="33" t="s">
        <v>112</v>
      </c>
      <c r="B200" s="30"/>
      <c r="C200" s="30"/>
      <c r="D200" s="30">
        <v>130</v>
      </c>
      <c r="E200" s="32">
        <v>17.8</v>
      </c>
      <c r="F200" s="32">
        <v>13.37</v>
      </c>
      <c r="G200" s="32">
        <v>24.3</v>
      </c>
      <c r="H200" s="32">
        <v>277.60000000000002</v>
      </c>
      <c r="I200" s="18">
        <v>141</v>
      </c>
    </row>
    <row r="201" spans="1:9">
      <c r="A201" s="33" t="s">
        <v>50</v>
      </c>
      <c r="B201" s="66"/>
      <c r="C201" s="66"/>
      <c r="D201" s="27">
        <v>150</v>
      </c>
      <c r="E201" s="28">
        <v>0.9</v>
      </c>
      <c r="F201" s="28">
        <v>0</v>
      </c>
      <c r="G201" s="28">
        <v>12.9</v>
      </c>
      <c r="H201" s="64">
        <v>57</v>
      </c>
      <c r="I201" s="22"/>
    </row>
    <row r="202" spans="1:9">
      <c r="A202" s="33" t="s">
        <v>35</v>
      </c>
      <c r="B202" s="30"/>
      <c r="C202" s="30"/>
      <c r="D202" s="30">
        <v>180</v>
      </c>
      <c r="E202" s="32">
        <v>5.04</v>
      </c>
      <c r="F202" s="32">
        <v>4.7699999999999996</v>
      </c>
      <c r="G202" s="32">
        <v>6.47</v>
      </c>
      <c r="H202" s="40">
        <v>104.28</v>
      </c>
      <c r="I202" s="18">
        <v>199</v>
      </c>
    </row>
    <row r="203" spans="1:9">
      <c r="A203" s="33" t="s">
        <v>160</v>
      </c>
      <c r="B203" s="30"/>
      <c r="C203" s="30"/>
      <c r="D203" s="30">
        <v>15</v>
      </c>
      <c r="E203" s="32">
        <v>1.1499999999999999</v>
      </c>
      <c r="F203" s="32">
        <v>0.14000000000000001</v>
      </c>
      <c r="G203" s="32">
        <v>8.6999999999999993</v>
      </c>
      <c r="H203" s="40">
        <v>37</v>
      </c>
      <c r="I203" s="18"/>
    </row>
    <row r="204" spans="1:9">
      <c r="A204" s="33" t="s">
        <v>31</v>
      </c>
      <c r="B204" s="50"/>
      <c r="C204" s="50"/>
      <c r="D204" s="30">
        <v>20</v>
      </c>
      <c r="E204" s="32">
        <v>1.62</v>
      </c>
      <c r="F204" s="32">
        <v>0.26</v>
      </c>
      <c r="G204" s="32">
        <v>9.1999999999999993</v>
      </c>
      <c r="H204" s="40">
        <v>46.4</v>
      </c>
      <c r="I204" s="18"/>
    </row>
    <row r="205" spans="1:9" ht="15.75" thickBot="1">
      <c r="A205" s="124" t="s">
        <v>113</v>
      </c>
      <c r="B205" s="52" t="s">
        <v>22</v>
      </c>
      <c r="C205" s="52"/>
      <c r="D205" s="53">
        <f t="shared" ref="D205:H205" si="30">SUM(D199:D204)</f>
        <v>525</v>
      </c>
      <c r="E205" s="53">
        <f t="shared" si="30"/>
        <v>26.9</v>
      </c>
      <c r="F205" s="53">
        <f t="shared" si="30"/>
        <v>18.540000000000003</v>
      </c>
      <c r="G205" s="53">
        <f t="shared" si="30"/>
        <v>63.730000000000004</v>
      </c>
      <c r="H205" s="53">
        <f t="shared" si="30"/>
        <v>532.17999999999995</v>
      </c>
      <c r="I205" s="54"/>
    </row>
    <row r="206" spans="1:9" ht="15.75" thickBot="1">
      <c r="A206" s="118"/>
      <c r="B206" s="125" t="s">
        <v>114</v>
      </c>
      <c r="C206" s="125"/>
      <c r="D206" s="55">
        <f t="shared" ref="D206:H206" si="31">D188+D197+D205</f>
        <v>1602</v>
      </c>
      <c r="E206" s="55">
        <f t="shared" si="31"/>
        <v>65.169999999999987</v>
      </c>
      <c r="F206" s="55">
        <f t="shared" si="31"/>
        <v>54.490000000000009</v>
      </c>
      <c r="G206" s="55">
        <f t="shared" si="31"/>
        <v>271.95000000000005</v>
      </c>
      <c r="H206" s="55">
        <f t="shared" si="31"/>
        <v>1594.2199999999998</v>
      </c>
      <c r="I206" s="22"/>
    </row>
    <row r="207" spans="1:9">
      <c r="A207" s="220"/>
      <c r="B207" s="225"/>
      <c r="C207" s="225"/>
      <c r="D207" s="223"/>
      <c r="E207" s="223"/>
      <c r="F207" s="223"/>
      <c r="G207" s="223"/>
      <c r="H207" s="223"/>
      <c r="I207" s="217"/>
    </row>
    <row r="208" spans="1:9">
      <c r="A208" s="212"/>
      <c r="B208" s="213" t="s">
        <v>115</v>
      </c>
      <c r="C208" s="214"/>
      <c r="D208" s="215"/>
      <c r="E208" s="216"/>
      <c r="F208" s="216"/>
      <c r="G208" s="216"/>
      <c r="H208" s="216"/>
      <c r="I208" s="217"/>
    </row>
    <row r="209" spans="1:9">
      <c r="A209" s="234" t="s">
        <v>16</v>
      </c>
      <c r="B209" s="235"/>
      <c r="C209" s="27"/>
      <c r="D209" s="27"/>
      <c r="E209" s="28"/>
      <c r="F209" s="28"/>
      <c r="G209" s="28"/>
      <c r="H209" s="28"/>
      <c r="I209" s="22"/>
    </row>
    <row r="210" spans="1:9">
      <c r="A210" s="33" t="s">
        <v>116</v>
      </c>
      <c r="B210" s="30"/>
      <c r="C210" s="30"/>
      <c r="D210" s="30">
        <v>200</v>
      </c>
      <c r="E210" s="32">
        <v>7.5</v>
      </c>
      <c r="F210" s="32">
        <v>7.5</v>
      </c>
      <c r="G210" s="32">
        <v>27.4</v>
      </c>
      <c r="H210" s="32">
        <v>204</v>
      </c>
      <c r="I210" s="18">
        <v>130</v>
      </c>
    </row>
    <row r="211" spans="1:9">
      <c r="A211" s="33" t="s">
        <v>68</v>
      </c>
      <c r="B211" s="30"/>
      <c r="C211" s="30"/>
      <c r="D211" s="31">
        <v>40</v>
      </c>
      <c r="E211" s="37">
        <v>3.2</v>
      </c>
      <c r="F211" s="37">
        <v>0.4</v>
      </c>
      <c r="G211" s="37">
        <v>86.8</v>
      </c>
      <c r="H211" s="37">
        <v>98.8</v>
      </c>
      <c r="I211" s="38"/>
    </row>
    <row r="212" spans="1:9">
      <c r="A212" s="33" t="s">
        <v>20</v>
      </c>
      <c r="B212" s="30"/>
      <c r="C212" s="30"/>
      <c r="D212" s="31">
        <v>10</v>
      </c>
      <c r="E212" s="37">
        <v>2.66</v>
      </c>
      <c r="F212" s="37">
        <v>2.71</v>
      </c>
      <c r="G212" s="37">
        <v>0</v>
      </c>
      <c r="H212" s="37">
        <v>33.369999999999997</v>
      </c>
      <c r="I212" s="18">
        <v>27</v>
      </c>
    </row>
    <row r="213" spans="1:9">
      <c r="A213" s="33" t="s">
        <v>21</v>
      </c>
      <c r="B213" s="30"/>
      <c r="C213" s="30"/>
      <c r="D213" s="30">
        <v>200</v>
      </c>
      <c r="E213" s="32">
        <v>4.5999999999999996</v>
      </c>
      <c r="F213" s="32">
        <v>4.8</v>
      </c>
      <c r="G213" s="32">
        <v>16.399999999999999</v>
      </c>
      <c r="H213" s="40">
        <v>126</v>
      </c>
      <c r="I213" s="18">
        <v>198</v>
      </c>
    </row>
    <row r="214" spans="1:9">
      <c r="A214" s="126"/>
      <c r="B214" s="58" t="s">
        <v>22</v>
      </c>
      <c r="C214" s="58"/>
      <c r="D214" s="43">
        <f t="shared" ref="D214:H214" si="32">SUM(D210:D213)</f>
        <v>450</v>
      </c>
      <c r="E214" s="43">
        <f t="shared" si="32"/>
        <v>17.96</v>
      </c>
      <c r="F214" s="43">
        <f t="shared" si="32"/>
        <v>15.41</v>
      </c>
      <c r="G214" s="43">
        <f t="shared" si="32"/>
        <v>130.6</v>
      </c>
      <c r="H214" s="43">
        <f t="shared" si="32"/>
        <v>462.17</v>
      </c>
      <c r="I214" s="117"/>
    </row>
    <row r="215" spans="1:9">
      <c r="A215" s="240" t="s">
        <v>23</v>
      </c>
      <c r="B215" s="241"/>
      <c r="C215" s="30"/>
      <c r="D215" s="30"/>
      <c r="E215" s="32"/>
      <c r="F215" s="32"/>
      <c r="G215" s="32"/>
      <c r="H215" s="32"/>
      <c r="I215" s="18"/>
    </row>
    <row r="216" spans="1:9">
      <c r="A216" s="33" t="s">
        <v>57</v>
      </c>
      <c r="B216" s="30"/>
      <c r="C216" s="30"/>
      <c r="D216" s="30">
        <v>50</v>
      </c>
      <c r="E216" s="32">
        <v>0.8</v>
      </c>
      <c r="F216" s="32">
        <v>0</v>
      </c>
      <c r="G216" s="32">
        <v>3.1</v>
      </c>
      <c r="H216" s="32">
        <v>16.5</v>
      </c>
      <c r="I216" s="18">
        <v>208</v>
      </c>
    </row>
    <row r="217" spans="1:9">
      <c r="A217" s="35" t="s">
        <v>84</v>
      </c>
      <c r="B217" s="31"/>
      <c r="C217" s="31"/>
      <c r="D217" s="31">
        <v>15</v>
      </c>
      <c r="E217" s="37">
        <v>5.2</v>
      </c>
      <c r="F217" s="37">
        <v>0.7</v>
      </c>
      <c r="G217" s="37">
        <v>0</v>
      </c>
      <c r="H217" s="37">
        <v>28</v>
      </c>
      <c r="I217" s="38">
        <v>30</v>
      </c>
    </row>
    <row r="218" spans="1:9">
      <c r="A218" s="127" t="s">
        <v>117</v>
      </c>
      <c r="B218" s="71"/>
      <c r="C218" s="72"/>
      <c r="D218" s="72">
        <v>200</v>
      </c>
      <c r="E218" s="128">
        <v>2.4</v>
      </c>
      <c r="F218" s="128">
        <v>3.6</v>
      </c>
      <c r="G218" s="128">
        <v>16.600000000000001</v>
      </c>
      <c r="H218" s="128">
        <v>104.1</v>
      </c>
      <c r="I218" s="129">
        <v>42</v>
      </c>
    </row>
    <row r="219" spans="1:9">
      <c r="A219" s="33" t="s">
        <v>118</v>
      </c>
      <c r="B219" s="30"/>
      <c r="C219" s="30"/>
      <c r="D219" s="30">
        <v>185</v>
      </c>
      <c r="E219" s="32">
        <v>20.5</v>
      </c>
      <c r="F219" s="32">
        <v>23.5</v>
      </c>
      <c r="G219" s="32">
        <v>8.9</v>
      </c>
      <c r="H219" s="32">
        <v>261.5</v>
      </c>
      <c r="I219" s="18">
        <v>73</v>
      </c>
    </row>
    <row r="220" spans="1:9">
      <c r="A220" s="33" t="s">
        <v>119</v>
      </c>
      <c r="B220" s="30"/>
      <c r="C220" s="30"/>
      <c r="D220" s="30">
        <v>200</v>
      </c>
      <c r="E220" s="32">
        <v>0.8</v>
      </c>
      <c r="F220" s="32">
        <v>0</v>
      </c>
      <c r="G220" s="32">
        <v>19.899999999999999</v>
      </c>
      <c r="H220" s="40">
        <v>82.12</v>
      </c>
      <c r="I220" s="18">
        <v>162</v>
      </c>
    </row>
    <row r="221" spans="1:9">
      <c r="A221" s="33" t="s">
        <v>31</v>
      </c>
      <c r="B221" s="30"/>
      <c r="C221" s="30"/>
      <c r="D221" s="30">
        <v>40</v>
      </c>
      <c r="E221" s="32">
        <v>3.2</v>
      </c>
      <c r="F221" s="32">
        <v>0.52</v>
      </c>
      <c r="G221" s="32">
        <v>18.399999999999999</v>
      </c>
      <c r="H221" s="40">
        <v>92.8</v>
      </c>
      <c r="I221" s="18"/>
    </row>
    <row r="222" spans="1:9">
      <c r="A222" s="33" t="s">
        <v>160</v>
      </c>
      <c r="B222" s="30"/>
      <c r="C222" s="30"/>
      <c r="D222" s="30">
        <v>10</v>
      </c>
      <c r="E222" s="32">
        <v>0.81</v>
      </c>
      <c r="F222" s="32">
        <v>0.13</v>
      </c>
      <c r="G222" s="32">
        <v>4.5999999999999996</v>
      </c>
      <c r="H222" s="40">
        <v>23.2</v>
      </c>
      <c r="I222" s="18"/>
    </row>
    <row r="223" spans="1:9">
      <c r="A223" s="94"/>
      <c r="B223" s="47" t="s">
        <v>22</v>
      </c>
      <c r="C223" s="47"/>
      <c r="D223" s="48">
        <f t="shared" ref="D223:F223" si="33">SUM(D216:D222)</f>
        <v>700</v>
      </c>
      <c r="E223" s="48">
        <f t="shared" si="33"/>
        <v>33.71</v>
      </c>
      <c r="F223" s="48">
        <f t="shared" si="33"/>
        <v>28.45</v>
      </c>
      <c r="G223" s="48">
        <f>SUM(G216:G222)</f>
        <v>71.5</v>
      </c>
      <c r="H223" s="48">
        <f>SUM(H216:H222)</f>
        <v>608.22</v>
      </c>
      <c r="I223" s="49"/>
    </row>
    <row r="224" spans="1:9">
      <c r="A224" s="234" t="s">
        <v>46</v>
      </c>
      <c r="B224" s="235"/>
      <c r="C224" s="27"/>
      <c r="D224" s="27"/>
      <c r="E224" s="28"/>
      <c r="F224" s="28"/>
      <c r="G224" s="28"/>
      <c r="H224" s="28"/>
      <c r="I224" s="22"/>
    </row>
    <row r="225" spans="1:9">
      <c r="A225" s="35" t="s">
        <v>120</v>
      </c>
      <c r="B225" s="30"/>
      <c r="C225" s="30"/>
      <c r="D225" s="30">
        <v>60</v>
      </c>
      <c r="E225" s="32">
        <v>0.74</v>
      </c>
      <c r="F225" s="32">
        <v>3.8</v>
      </c>
      <c r="G225" s="32">
        <v>4.7</v>
      </c>
      <c r="H225" s="40">
        <v>56.8</v>
      </c>
      <c r="I225" s="18">
        <v>5</v>
      </c>
    </row>
    <row r="226" spans="1:9">
      <c r="A226" s="33" t="s">
        <v>121</v>
      </c>
      <c r="B226" s="30"/>
      <c r="C226" s="30"/>
      <c r="D226" s="65">
        <v>150</v>
      </c>
      <c r="E226" s="32">
        <v>14.27</v>
      </c>
      <c r="F226" s="32">
        <v>11.12</v>
      </c>
      <c r="G226" s="32">
        <v>8.9499999999999993</v>
      </c>
      <c r="H226" s="32">
        <v>248.3</v>
      </c>
      <c r="I226" s="18">
        <v>67</v>
      </c>
    </row>
    <row r="227" spans="1:9">
      <c r="A227" s="33" t="s">
        <v>49</v>
      </c>
      <c r="B227" s="30"/>
      <c r="C227" s="30"/>
      <c r="D227" s="30">
        <v>200</v>
      </c>
      <c r="E227" s="32">
        <v>0</v>
      </c>
      <c r="F227" s="32">
        <v>0</v>
      </c>
      <c r="G227" s="32">
        <v>20</v>
      </c>
      <c r="H227" s="40">
        <v>90</v>
      </c>
      <c r="I227" s="18">
        <v>203</v>
      </c>
    </row>
    <row r="228" spans="1:9">
      <c r="A228" s="33" t="s">
        <v>160</v>
      </c>
      <c r="B228" s="30"/>
      <c r="C228" s="30"/>
      <c r="D228" s="72">
        <v>30</v>
      </c>
      <c r="E228" s="32">
        <v>2.2999999999999998</v>
      </c>
      <c r="F228" s="32">
        <v>0.28000000000000003</v>
      </c>
      <c r="G228" s="32">
        <v>17.399999999999999</v>
      </c>
      <c r="H228" s="40">
        <v>74</v>
      </c>
      <c r="I228" s="18"/>
    </row>
    <row r="229" spans="1:9">
      <c r="A229" s="130" t="s">
        <v>122</v>
      </c>
      <c r="B229" s="99"/>
      <c r="C229" s="99"/>
      <c r="D229" s="27">
        <v>130</v>
      </c>
      <c r="E229" s="28">
        <v>0.9</v>
      </c>
      <c r="F229" s="28">
        <v>0</v>
      </c>
      <c r="G229" s="28">
        <v>12.9</v>
      </c>
      <c r="H229" s="64">
        <v>49.2</v>
      </c>
      <c r="I229" s="22"/>
    </row>
    <row r="230" spans="1:9" ht="15.75" thickBot="1">
      <c r="A230" s="51"/>
      <c r="B230" s="52" t="s">
        <v>22</v>
      </c>
      <c r="C230" s="100"/>
      <c r="D230" s="53">
        <f t="shared" ref="D230:H230" si="34">SUM(D225:D229)</f>
        <v>570</v>
      </c>
      <c r="E230" s="53">
        <f t="shared" si="34"/>
        <v>18.209999999999997</v>
      </c>
      <c r="F230" s="53">
        <f t="shared" si="34"/>
        <v>15.199999999999998</v>
      </c>
      <c r="G230" s="53">
        <f t="shared" si="34"/>
        <v>63.949999999999996</v>
      </c>
      <c r="H230" s="53">
        <f t="shared" si="34"/>
        <v>518.30000000000007</v>
      </c>
      <c r="I230" s="54"/>
    </row>
    <row r="231" spans="1:9" ht="15.75" thickBot="1">
      <c r="A231" s="118"/>
      <c r="B231" s="119" t="s">
        <v>123</v>
      </c>
      <c r="C231" s="120"/>
      <c r="D231" s="55">
        <f t="shared" ref="D231:H231" si="35">D214+D223+D230</f>
        <v>1720</v>
      </c>
      <c r="E231" s="55">
        <f t="shared" si="35"/>
        <v>69.88</v>
      </c>
      <c r="F231" s="55">
        <f t="shared" si="35"/>
        <v>59.059999999999995</v>
      </c>
      <c r="G231" s="55">
        <f t="shared" si="35"/>
        <v>266.05</v>
      </c>
      <c r="H231" s="55">
        <f t="shared" si="35"/>
        <v>1588.69</v>
      </c>
      <c r="I231" s="22"/>
    </row>
    <row r="232" spans="1:9">
      <c r="A232" s="220"/>
      <c r="B232" s="221"/>
      <c r="C232" s="222"/>
      <c r="D232" s="223"/>
      <c r="E232" s="223"/>
      <c r="F232" s="223"/>
      <c r="G232" s="223"/>
      <c r="H232" s="223"/>
      <c r="I232" s="217"/>
    </row>
    <row r="233" spans="1:9">
      <c r="A233" s="218"/>
      <c r="B233" s="213" t="s">
        <v>124</v>
      </c>
      <c r="C233" s="214"/>
      <c r="D233" s="215"/>
      <c r="E233" s="216"/>
      <c r="F233" s="216"/>
      <c r="G233" s="216"/>
      <c r="H233" s="216"/>
      <c r="I233" s="217"/>
    </row>
    <row r="234" spans="1:9">
      <c r="A234" s="234" t="s">
        <v>16</v>
      </c>
      <c r="B234" s="235"/>
      <c r="C234" s="27"/>
      <c r="D234" s="27"/>
      <c r="E234" s="28"/>
      <c r="F234" s="28"/>
      <c r="G234" s="28"/>
      <c r="H234" s="28"/>
      <c r="I234" s="22"/>
    </row>
    <row r="235" spans="1:9">
      <c r="A235" s="33" t="s">
        <v>125</v>
      </c>
      <c r="B235" s="30"/>
      <c r="C235" s="30"/>
      <c r="D235" s="31">
        <v>200</v>
      </c>
      <c r="E235" s="32">
        <v>7.9</v>
      </c>
      <c r="F235" s="32">
        <v>9.1</v>
      </c>
      <c r="G235" s="32">
        <v>26.4</v>
      </c>
      <c r="H235" s="40">
        <v>216.4</v>
      </c>
      <c r="I235" s="18">
        <v>130</v>
      </c>
    </row>
    <row r="236" spans="1:9">
      <c r="A236" s="35" t="s">
        <v>55</v>
      </c>
      <c r="B236" s="31"/>
      <c r="C236" s="31"/>
      <c r="D236" s="31">
        <v>35</v>
      </c>
      <c r="E236" s="37">
        <v>2.8</v>
      </c>
      <c r="F236" s="37">
        <v>1.27</v>
      </c>
      <c r="G236" s="37">
        <v>75.95</v>
      </c>
      <c r="H236" s="37">
        <v>86.4</v>
      </c>
      <c r="I236" s="38"/>
    </row>
    <row r="237" spans="1:9">
      <c r="A237" s="35" t="s">
        <v>126</v>
      </c>
      <c r="B237" s="31"/>
      <c r="C237" s="31"/>
      <c r="D237" s="31">
        <v>10</v>
      </c>
      <c r="E237" s="37">
        <v>0</v>
      </c>
      <c r="F237" s="37">
        <v>0</v>
      </c>
      <c r="G237" s="37">
        <v>6.5</v>
      </c>
      <c r="H237" s="37">
        <v>48.15</v>
      </c>
      <c r="I237" s="38">
        <v>27</v>
      </c>
    </row>
    <row r="238" spans="1:9">
      <c r="A238" s="33" t="s">
        <v>95</v>
      </c>
      <c r="B238" s="30"/>
      <c r="C238" s="30"/>
      <c r="D238" s="31">
        <v>200</v>
      </c>
      <c r="E238" s="37">
        <v>4.2</v>
      </c>
      <c r="F238" s="37">
        <v>4.5</v>
      </c>
      <c r="G238" s="80">
        <v>13.6</v>
      </c>
      <c r="H238" s="37">
        <v>109.6</v>
      </c>
      <c r="I238" s="38">
        <v>197</v>
      </c>
    </row>
    <row r="239" spans="1:9">
      <c r="A239" s="131"/>
      <c r="B239" s="58" t="s">
        <v>22</v>
      </c>
      <c r="C239" s="58"/>
      <c r="D239" s="43">
        <f t="shared" ref="D239:H239" si="36">SUM(D235:D238)</f>
        <v>445</v>
      </c>
      <c r="E239" s="43">
        <f t="shared" si="36"/>
        <v>14.899999999999999</v>
      </c>
      <c r="F239" s="43">
        <f t="shared" si="36"/>
        <v>14.87</v>
      </c>
      <c r="G239" s="43">
        <f t="shared" si="36"/>
        <v>122.44999999999999</v>
      </c>
      <c r="H239" s="43">
        <f t="shared" si="36"/>
        <v>460.54999999999995</v>
      </c>
      <c r="I239" s="117"/>
    </row>
    <row r="240" spans="1:9">
      <c r="A240" s="240" t="s">
        <v>23</v>
      </c>
      <c r="B240" s="241"/>
      <c r="C240" s="30"/>
      <c r="D240" s="30"/>
      <c r="E240" s="32"/>
      <c r="F240" s="32"/>
      <c r="G240" s="32"/>
      <c r="H240" s="32"/>
      <c r="I240" s="18"/>
    </row>
    <row r="241" spans="1:9">
      <c r="A241" s="33" t="s">
        <v>70</v>
      </c>
      <c r="B241" s="30"/>
      <c r="C241" s="30"/>
      <c r="D241" s="30">
        <v>50</v>
      </c>
      <c r="E241" s="32">
        <v>1</v>
      </c>
      <c r="F241" s="32">
        <v>0</v>
      </c>
      <c r="G241" s="32">
        <v>5.5</v>
      </c>
      <c r="H241" s="32">
        <v>5</v>
      </c>
      <c r="I241" s="18">
        <v>121</v>
      </c>
    </row>
    <row r="242" spans="1:9">
      <c r="A242" s="33" t="s">
        <v>127</v>
      </c>
      <c r="B242" s="30"/>
      <c r="C242" s="30"/>
      <c r="D242" s="30">
        <v>200</v>
      </c>
      <c r="E242" s="32">
        <v>1.6</v>
      </c>
      <c r="F242" s="32">
        <v>3.4</v>
      </c>
      <c r="G242" s="32">
        <v>11.6</v>
      </c>
      <c r="H242" s="40">
        <v>83</v>
      </c>
      <c r="I242" s="18">
        <v>33</v>
      </c>
    </row>
    <row r="243" spans="1:9">
      <c r="A243" s="33" t="s">
        <v>27</v>
      </c>
      <c r="B243" s="30"/>
      <c r="C243" s="30"/>
      <c r="D243" s="39">
        <v>8</v>
      </c>
      <c r="E243" s="37">
        <v>0.2</v>
      </c>
      <c r="F243" s="37">
        <v>1.1599999999999999</v>
      </c>
      <c r="G243" s="37">
        <v>0.26</v>
      </c>
      <c r="H243" s="37">
        <v>12.65</v>
      </c>
      <c r="I243" s="38">
        <v>30</v>
      </c>
    </row>
    <row r="244" spans="1:9">
      <c r="A244" s="3" t="s">
        <v>26</v>
      </c>
      <c r="B244" s="132"/>
      <c r="C244" s="133"/>
      <c r="D244" s="31">
        <v>16</v>
      </c>
      <c r="E244" s="37">
        <v>3.3</v>
      </c>
      <c r="F244" s="37">
        <v>0.7</v>
      </c>
      <c r="G244" s="37">
        <v>0</v>
      </c>
      <c r="H244" s="37">
        <v>16.399999999999999</v>
      </c>
      <c r="I244" s="38">
        <v>30</v>
      </c>
    </row>
    <row r="245" spans="1:9">
      <c r="A245" s="127" t="s">
        <v>128</v>
      </c>
      <c r="B245" s="134"/>
      <c r="C245" s="135"/>
      <c r="D245" s="135">
        <v>155</v>
      </c>
      <c r="E245" s="136">
        <v>15.6</v>
      </c>
      <c r="F245" s="136">
        <v>14.5</v>
      </c>
      <c r="G245" s="136">
        <v>21</v>
      </c>
      <c r="H245" s="136">
        <v>279</v>
      </c>
      <c r="I245" s="137">
        <v>75</v>
      </c>
    </row>
    <row r="246" spans="1:9">
      <c r="A246" s="127" t="s">
        <v>129</v>
      </c>
      <c r="B246" s="33"/>
      <c r="C246" s="30"/>
      <c r="D246" s="30">
        <v>50</v>
      </c>
      <c r="E246" s="32">
        <v>0.9</v>
      </c>
      <c r="F246" s="32">
        <v>5.2</v>
      </c>
      <c r="G246" s="32">
        <v>2.6</v>
      </c>
      <c r="H246" s="32">
        <v>29.8</v>
      </c>
      <c r="I246" s="18">
        <v>151</v>
      </c>
    </row>
    <row r="247" spans="1:9">
      <c r="A247" s="33" t="s">
        <v>60</v>
      </c>
      <c r="B247" s="30"/>
      <c r="C247" s="30"/>
      <c r="D247" s="65">
        <v>200</v>
      </c>
      <c r="E247" s="32">
        <v>0.09</v>
      </c>
      <c r="F247" s="32">
        <v>0</v>
      </c>
      <c r="G247" s="32">
        <v>16.7</v>
      </c>
      <c r="H247" s="32">
        <v>65.5</v>
      </c>
      <c r="I247" s="18">
        <v>166</v>
      </c>
    </row>
    <row r="248" spans="1:9" ht="15.75" thickBot="1">
      <c r="A248" s="33" t="s">
        <v>31</v>
      </c>
      <c r="B248" s="30"/>
      <c r="C248" s="30"/>
      <c r="D248" s="30">
        <v>40</v>
      </c>
      <c r="E248" s="32">
        <v>3.2</v>
      </c>
      <c r="F248" s="32">
        <v>0.52</v>
      </c>
      <c r="G248" s="32">
        <v>18.399999999999999</v>
      </c>
      <c r="H248" s="40">
        <v>92.8</v>
      </c>
      <c r="I248" s="18"/>
    </row>
    <row r="249" spans="1:9" ht="15.75" thickBot="1">
      <c r="A249" s="33" t="s">
        <v>160</v>
      </c>
      <c r="B249" s="30"/>
      <c r="C249" s="30"/>
      <c r="D249" s="69">
        <v>20</v>
      </c>
      <c r="E249" s="70">
        <v>1.5</v>
      </c>
      <c r="F249" s="70">
        <v>0.2</v>
      </c>
      <c r="G249" s="70">
        <v>11.6</v>
      </c>
      <c r="H249" s="70">
        <v>49.4</v>
      </c>
      <c r="I249" s="87"/>
    </row>
    <row r="250" spans="1:9">
      <c r="A250" s="138"/>
      <c r="B250" s="47" t="s">
        <v>22</v>
      </c>
      <c r="C250" s="47"/>
      <c r="D250" s="48">
        <f t="shared" ref="D250:H250" si="37">SUM(D241:D249)</f>
        <v>739</v>
      </c>
      <c r="E250" s="48">
        <f t="shared" si="37"/>
        <v>27.389999999999997</v>
      </c>
      <c r="F250" s="48">
        <f t="shared" si="37"/>
        <v>25.679999999999996</v>
      </c>
      <c r="G250" s="48">
        <f t="shared" si="37"/>
        <v>87.66</v>
      </c>
      <c r="H250" s="48">
        <f t="shared" si="37"/>
        <v>633.54999999999995</v>
      </c>
      <c r="I250" s="49"/>
    </row>
    <row r="251" spans="1:9">
      <c r="A251" s="234" t="s">
        <v>46</v>
      </c>
      <c r="B251" s="235"/>
      <c r="C251" s="27"/>
      <c r="D251" s="27"/>
      <c r="E251" s="28"/>
      <c r="F251" s="28"/>
      <c r="G251" s="28"/>
      <c r="H251" s="28"/>
      <c r="I251" s="22"/>
    </row>
    <row r="252" spans="1:9">
      <c r="A252" s="33" t="s">
        <v>130</v>
      </c>
      <c r="B252" s="30"/>
      <c r="C252" s="30"/>
      <c r="D252" s="30">
        <v>60</v>
      </c>
      <c r="E252" s="32">
        <v>0.34</v>
      </c>
      <c r="F252" s="32">
        <v>0</v>
      </c>
      <c r="G252" s="32">
        <v>12.37</v>
      </c>
      <c r="H252" s="40">
        <v>51.6</v>
      </c>
      <c r="I252" s="18">
        <v>26</v>
      </c>
    </row>
    <row r="253" spans="1:9">
      <c r="A253" s="35" t="s">
        <v>18</v>
      </c>
      <c r="B253" s="31"/>
      <c r="C253" s="31"/>
      <c r="D253" s="34">
        <v>45</v>
      </c>
      <c r="E253" s="32">
        <v>5.71</v>
      </c>
      <c r="F253" s="32">
        <v>5.16</v>
      </c>
      <c r="G253" s="32">
        <v>0.3</v>
      </c>
      <c r="H253" s="32">
        <v>70.64</v>
      </c>
      <c r="I253" s="38">
        <v>146</v>
      </c>
    </row>
    <row r="254" spans="1:9">
      <c r="A254" s="35" t="s">
        <v>131</v>
      </c>
      <c r="B254" s="31"/>
      <c r="C254" s="31"/>
      <c r="D254" s="31">
        <v>140</v>
      </c>
      <c r="E254" s="37">
        <v>19.27</v>
      </c>
      <c r="F254" s="37">
        <v>13.54</v>
      </c>
      <c r="G254" s="37">
        <v>29.15</v>
      </c>
      <c r="H254" s="37">
        <v>244.36</v>
      </c>
      <c r="I254" s="38">
        <v>142</v>
      </c>
    </row>
    <row r="255" spans="1:9">
      <c r="A255" s="33" t="s">
        <v>35</v>
      </c>
      <c r="B255" s="30"/>
      <c r="C255" s="30"/>
      <c r="D255" s="30">
        <v>200</v>
      </c>
      <c r="E255" s="32">
        <v>5.6</v>
      </c>
      <c r="F255" s="32">
        <v>6.4</v>
      </c>
      <c r="G255" s="32">
        <v>7.2</v>
      </c>
      <c r="H255" s="40">
        <v>112</v>
      </c>
      <c r="I255" s="18">
        <v>199</v>
      </c>
    </row>
    <row r="256" spans="1:9">
      <c r="A256" s="33" t="s">
        <v>160</v>
      </c>
      <c r="B256" s="30"/>
      <c r="C256" s="30"/>
      <c r="D256" s="72">
        <v>30</v>
      </c>
      <c r="E256" s="32">
        <v>2.2999999999999998</v>
      </c>
      <c r="F256" s="32">
        <v>0.28000000000000003</v>
      </c>
      <c r="G256" s="32">
        <v>17.399999999999999</v>
      </c>
      <c r="H256" s="40">
        <v>74</v>
      </c>
      <c r="I256" s="18"/>
    </row>
    <row r="257" spans="1:9" ht="15.75" thickBot="1">
      <c r="A257" s="51"/>
      <c r="B257" s="52" t="s">
        <v>22</v>
      </c>
      <c r="C257" s="52"/>
      <c r="D257" s="53">
        <f t="shared" ref="D257:H257" si="38">D252+D253+D254+D255+D256</f>
        <v>475</v>
      </c>
      <c r="E257" s="53">
        <f t="shared" si="38"/>
        <v>33.22</v>
      </c>
      <c r="F257" s="53">
        <f t="shared" si="38"/>
        <v>25.380000000000003</v>
      </c>
      <c r="G257" s="53">
        <f t="shared" si="38"/>
        <v>66.42</v>
      </c>
      <c r="H257" s="53">
        <f t="shared" si="38"/>
        <v>552.6</v>
      </c>
      <c r="I257" s="54"/>
    </row>
    <row r="258" spans="1:9" ht="15.75" thickBot="1">
      <c r="A258" s="139"/>
      <c r="B258" s="125" t="s">
        <v>132</v>
      </c>
      <c r="C258" s="125"/>
      <c r="D258" s="55">
        <f t="shared" ref="D258:H258" si="39">D239+D250+D257</f>
        <v>1659</v>
      </c>
      <c r="E258" s="55">
        <f t="shared" si="39"/>
        <v>75.509999999999991</v>
      </c>
      <c r="F258" s="55">
        <f t="shared" si="39"/>
        <v>65.930000000000007</v>
      </c>
      <c r="G258" s="55">
        <f t="shared" si="39"/>
        <v>276.52999999999997</v>
      </c>
      <c r="H258" s="55">
        <f t="shared" si="39"/>
        <v>1646.6999999999998</v>
      </c>
      <c r="I258" s="22"/>
    </row>
    <row r="259" spans="1:9">
      <c r="A259" s="224"/>
      <c r="B259" s="225"/>
      <c r="C259" s="225"/>
      <c r="D259" s="223"/>
      <c r="E259" s="223"/>
      <c r="F259" s="223"/>
      <c r="G259" s="223"/>
      <c r="H259" s="223"/>
      <c r="I259" s="217"/>
    </row>
    <row r="260" spans="1:9">
      <c r="A260" s="218"/>
      <c r="B260" s="213" t="s">
        <v>133</v>
      </c>
      <c r="C260" s="214"/>
      <c r="D260" s="215"/>
      <c r="E260" s="216"/>
      <c r="F260" s="216"/>
      <c r="G260" s="216"/>
      <c r="H260" s="216"/>
      <c r="I260" s="217"/>
    </row>
    <row r="261" spans="1:9">
      <c r="A261" s="260" t="s">
        <v>16</v>
      </c>
      <c r="B261" s="261"/>
      <c r="C261" s="27"/>
      <c r="D261" s="27"/>
      <c r="E261" s="28"/>
      <c r="F261" s="28"/>
      <c r="G261" s="28"/>
      <c r="H261" s="28"/>
      <c r="I261" s="22"/>
    </row>
    <row r="262" spans="1:9">
      <c r="A262" s="59" t="s">
        <v>134</v>
      </c>
      <c r="B262" s="60"/>
      <c r="C262" s="60"/>
      <c r="D262" s="60">
        <v>200</v>
      </c>
      <c r="E262" s="61">
        <v>7.7</v>
      </c>
      <c r="F262" s="61">
        <v>8.6</v>
      </c>
      <c r="G262" s="61">
        <v>30.9</v>
      </c>
      <c r="H262" s="62">
        <v>233</v>
      </c>
      <c r="I262" s="63">
        <v>126</v>
      </c>
    </row>
    <row r="263" spans="1:9">
      <c r="A263" s="35" t="s">
        <v>68</v>
      </c>
      <c r="B263" s="83"/>
      <c r="C263" s="83"/>
      <c r="D263" s="31">
        <v>30</v>
      </c>
      <c r="E263" s="37">
        <v>2.4</v>
      </c>
      <c r="F263" s="37">
        <v>0.3</v>
      </c>
      <c r="G263" s="37">
        <v>65.099999999999994</v>
      </c>
      <c r="H263" s="37">
        <v>75.849999999999994</v>
      </c>
      <c r="I263" s="38"/>
    </row>
    <row r="264" spans="1:9">
      <c r="A264" s="33" t="s">
        <v>20</v>
      </c>
      <c r="B264" s="66"/>
      <c r="C264" s="66"/>
      <c r="D264" s="83">
        <v>10</v>
      </c>
      <c r="E264" s="84">
        <v>2.66</v>
      </c>
      <c r="F264" s="84">
        <v>2.71</v>
      </c>
      <c r="G264" s="84">
        <v>0</v>
      </c>
      <c r="H264" s="84">
        <v>33.369999999999997</v>
      </c>
      <c r="I264" s="22">
        <v>27</v>
      </c>
    </row>
    <row r="265" spans="1:9">
      <c r="A265" s="67" t="s">
        <v>69</v>
      </c>
      <c r="B265" s="140"/>
      <c r="C265" s="140"/>
      <c r="D265" s="140">
        <v>180</v>
      </c>
      <c r="E265" s="141">
        <v>2.88</v>
      </c>
      <c r="F265" s="141">
        <v>4.32</v>
      </c>
      <c r="G265" s="141">
        <v>12.06</v>
      </c>
      <c r="H265" s="141">
        <v>103.1</v>
      </c>
      <c r="I265" s="142">
        <v>196</v>
      </c>
    </row>
    <row r="266" spans="1:9">
      <c r="A266" s="41"/>
      <c r="B266" s="58" t="s">
        <v>22</v>
      </c>
      <c r="C266" s="58"/>
      <c r="D266" s="43">
        <f t="shared" ref="D266:G266" si="40">SUM(D262:D265)</f>
        <v>420</v>
      </c>
      <c r="E266" s="43">
        <f t="shared" si="40"/>
        <v>15.64</v>
      </c>
      <c r="F266" s="43">
        <f t="shared" si="40"/>
        <v>15.93</v>
      </c>
      <c r="G266" s="43">
        <f t="shared" si="40"/>
        <v>108.06</v>
      </c>
      <c r="H266" s="43">
        <f>SUM(H262:H265)</f>
        <v>445.32000000000005</v>
      </c>
      <c r="I266" s="44"/>
    </row>
    <row r="267" spans="1:9">
      <c r="A267" s="240" t="s">
        <v>23</v>
      </c>
      <c r="B267" s="241"/>
      <c r="C267" s="27"/>
      <c r="D267" s="27"/>
      <c r="E267" s="28"/>
      <c r="F267" s="28"/>
      <c r="G267" s="28"/>
      <c r="H267" s="28"/>
      <c r="I267" s="22"/>
    </row>
    <row r="268" spans="1:9">
      <c r="A268" s="35" t="s">
        <v>135</v>
      </c>
      <c r="B268" s="31"/>
      <c r="C268" s="31"/>
      <c r="D268" s="83">
        <v>50</v>
      </c>
      <c r="E268" s="84">
        <v>1.25</v>
      </c>
      <c r="F268" s="84">
        <v>3.32</v>
      </c>
      <c r="G268" s="84">
        <v>3.65</v>
      </c>
      <c r="H268" s="84">
        <v>46.7</v>
      </c>
      <c r="I268" s="75">
        <v>21</v>
      </c>
    </row>
    <row r="269" spans="1:9">
      <c r="A269" s="33" t="s">
        <v>136</v>
      </c>
      <c r="B269" s="30"/>
      <c r="C269" s="30"/>
      <c r="D269" s="30">
        <v>200</v>
      </c>
      <c r="E269" s="32">
        <v>3.2</v>
      </c>
      <c r="F269" s="32">
        <v>4.2</v>
      </c>
      <c r="G269" s="40">
        <v>19</v>
      </c>
      <c r="H269" s="40">
        <v>119</v>
      </c>
      <c r="I269" s="18">
        <v>41</v>
      </c>
    </row>
    <row r="270" spans="1:9">
      <c r="A270" s="35" t="s">
        <v>137</v>
      </c>
      <c r="B270" s="31"/>
      <c r="C270" s="31"/>
      <c r="D270" s="31">
        <v>70</v>
      </c>
      <c r="E270" s="37">
        <v>15</v>
      </c>
      <c r="F270" s="37">
        <v>14</v>
      </c>
      <c r="G270" s="37">
        <v>2.6</v>
      </c>
      <c r="H270" s="37">
        <v>206.35</v>
      </c>
      <c r="I270" s="38">
        <v>92</v>
      </c>
    </row>
    <row r="271" spans="1:9">
      <c r="A271" s="33" t="s">
        <v>138</v>
      </c>
      <c r="B271" s="30"/>
      <c r="C271" s="30"/>
      <c r="D271" s="65">
        <v>130</v>
      </c>
      <c r="E271" s="32">
        <v>2.6</v>
      </c>
      <c r="F271" s="32">
        <v>4.3</v>
      </c>
      <c r="G271" s="40">
        <v>13.4</v>
      </c>
      <c r="H271" s="40">
        <v>96</v>
      </c>
      <c r="I271" s="18">
        <v>109</v>
      </c>
    </row>
    <row r="272" spans="1:9">
      <c r="A272" s="33" t="s">
        <v>30</v>
      </c>
      <c r="B272" s="30"/>
      <c r="C272" s="30"/>
      <c r="D272" s="30">
        <v>200</v>
      </c>
      <c r="E272" s="32">
        <v>0.5</v>
      </c>
      <c r="F272" s="32">
        <v>0</v>
      </c>
      <c r="G272" s="32">
        <v>19.2</v>
      </c>
      <c r="H272" s="40">
        <v>76.900000000000006</v>
      </c>
      <c r="I272" s="18">
        <v>158</v>
      </c>
    </row>
    <row r="273" spans="1:9">
      <c r="A273" s="33" t="s">
        <v>31</v>
      </c>
      <c r="B273" s="30"/>
      <c r="C273" s="30"/>
      <c r="D273" s="30">
        <v>40</v>
      </c>
      <c r="E273" s="32">
        <v>3.2</v>
      </c>
      <c r="F273" s="32">
        <v>0.52</v>
      </c>
      <c r="G273" s="32">
        <v>18.399999999999999</v>
      </c>
      <c r="H273" s="40">
        <v>92.8</v>
      </c>
      <c r="I273" s="18"/>
    </row>
    <row r="274" spans="1:9">
      <c r="A274" s="138"/>
      <c r="B274" s="143" t="s">
        <v>22</v>
      </c>
      <c r="C274" s="144"/>
      <c r="D274" s="48">
        <f t="shared" ref="D274:H274" si="41">SUM(D268:D273)</f>
        <v>690</v>
      </c>
      <c r="E274" s="48">
        <f t="shared" si="41"/>
        <v>25.75</v>
      </c>
      <c r="F274" s="48">
        <f t="shared" si="41"/>
        <v>26.34</v>
      </c>
      <c r="G274" s="48">
        <f t="shared" si="41"/>
        <v>76.25</v>
      </c>
      <c r="H274" s="48">
        <f t="shared" si="41"/>
        <v>637.74999999999989</v>
      </c>
      <c r="I274" s="49"/>
    </row>
    <row r="275" spans="1:9">
      <c r="A275" s="234" t="s">
        <v>46</v>
      </c>
      <c r="B275" s="235"/>
      <c r="C275" s="145"/>
      <c r="D275" s="146"/>
      <c r="E275" s="146"/>
      <c r="F275" s="146"/>
      <c r="G275" s="146"/>
      <c r="H275" s="146"/>
      <c r="I275" s="147"/>
    </row>
    <row r="276" spans="1:9">
      <c r="A276" s="23" t="s">
        <v>139</v>
      </c>
      <c r="B276" s="26"/>
      <c r="C276" s="26"/>
      <c r="D276" s="26">
        <v>75</v>
      </c>
      <c r="E276" s="28">
        <v>6</v>
      </c>
      <c r="F276" s="28">
        <v>8</v>
      </c>
      <c r="G276" s="28">
        <v>2.14</v>
      </c>
      <c r="H276" s="28">
        <v>102</v>
      </c>
      <c r="I276" s="22">
        <v>145</v>
      </c>
    </row>
    <row r="277" spans="1:9">
      <c r="A277" s="23" t="s">
        <v>140</v>
      </c>
      <c r="B277" s="26"/>
      <c r="C277" s="26"/>
      <c r="D277" s="26">
        <v>105</v>
      </c>
      <c r="E277" s="28">
        <v>12</v>
      </c>
      <c r="F277" s="28">
        <v>6.9</v>
      </c>
      <c r="G277" s="28">
        <v>36</v>
      </c>
      <c r="H277" s="28">
        <v>239.7</v>
      </c>
      <c r="I277" s="22">
        <v>169</v>
      </c>
    </row>
    <row r="278" spans="1:9">
      <c r="A278" s="33" t="s">
        <v>75</v>
      </c>
      <c r="B278" s="89"/>
      <c r="C278" s="30"/>
      <c r="D278" s="30">
        <v>200</v>
      </c>
      <c r="E278" s="90">
        <v>0</v>
      </c>
      <c r="F278" s="90">
        <v>0</v>
      </c>
      <c r="G278" s="90">
        <v>19.399999999999999</v>
      </c>
      <c r="H278" s="90">
        <v>75</v>
      </c>
      <c r="I278" s="22">
        <v>163</v>
      </c>
    </row>
    <row r="279" spans="1:9">
      <c r="A279" s="33" t="s">
        <v>160</v>
      </c>
      <c r="B279" s="30"/>
      <c r="C279" s="30"/>
      <c r="D279" s="72">
        <v>30</v>
      </c>
      <c r="E279" s="32">
        <v>2.2999999999999998</v>
      </c>
      <c r="F279" s="32">
        <v>0.28000000000000003</v>
      </c>
      <c r="G279" s="32">
        <v>17.399999999999999</v>
      </c>
      <c r="H279" s="40">
        <v>74</v>
      </c>
      <c r="I279" s="18"/>
    </row>
    <row r="280" spans="1:9">
      <c r="A280" s="130" t="s">
        <v>50</v>
      </c>
      <c r="B280" s="148"/>
      <c r="C280" s="148"/>
      <c r="D280" s="27">
        <v>190</v>
      </c>
      <c r="E280" s="28">
        <v>1.1399999999999999</v>
      </c>
      <c r="F280" s="28">
        <v>0</v>
      </c>
      <c r="G280" s="28">
        <v>16.3</v>
      </c>
      <c r="H280" s="64">
        <v>72</v>
      </c>
      <c r="I280" s="22"/>
    </row>
    <row r="281" spans="1:9" ht="15.75" thickBot="1">
      <c r="A281" s="124"/>
      <c r="B281" s="149" t="s">
        <v>22</v>
      </c>
      <c r="C281" s="150"/>
      <c r="D281" s="53">
        <f t="shared" ref="D281:H281" si="42">SUM(D276:D280)</f>
        <v>600</v>
      </c>
      <c r="E281" s="53">
        <f t="shared" si="42"/>
        <v>21.44</v>
      </c>
      <c r="F281" s="53">
        <f t="shared" si="42"/>
        <v>15.18</v>
      </c>
      <c r="G281" s="53">
        <f t="shared" si="42"/>
        <v>91.24</v>
      </c>
      <c r="H281" s="53">
        <f t="shared" si="42"/>
        <v>562.70000000000005</v>
      </c>
      <c r="I281" s="54"/>
    </row>
    <row r="282" spans="1:9" ht="15.75" thickBot="1">
      <c r="A282" s="180"/>
      <c r="B282" s="181" t="s">
        <v>141</v>
      </c>
      <c r="C282" s="182"/>
      <c r="D282" s="172">
        <f t="shared" ref="D282:H282" si="43">D266+D274+D281</f>
        <v>1710</v>
      </c>
      <c r="E282" s="172">
        <f t="shared" si="43"/>
        <v>62.83</v>
      </c>
      <c r="F282" s="172">
        <f t="shared" si="43"/>
        <v>57.449999999999996</v>
      </c>
      <c r="G282" s="172">
        <f t="shared" si="43"/>
        <v>275.55</v>
      </c>
      <c r="H282" s="172">
        <f t="shared" si="43"/>
        <v>1645.77</v>
      </c>
      <c r="I282" s="101"/>
    </row>
    <row r="283" spans="1:9" ht="15.75" thickBot="1">
      <c r="A283" s="183"/>
      <c r="B283" s="119" t="s">
        <v>142</v>
      </c>
      <c r="C283" s="120"/>
      <c r="D283" s="55">
        <f t="shared" ref="D283:H283" si="44">SUM(D180+D206+D231+D258+D282)</f>
        <v>8440.5</v>
      </c>
      <c r="E283" s="55">
        <f t="shared" si="44"/>
        <v>342.96999999999997</v>
      </c>
      <c r="F283" s="55">
        <f t="shared" si="44"/>
        <v>306.55</v>
      </c>
      <c r="G283" s="55">
        <f t="shared" si="44"/>
        <v>1368.3999999999999</v>
      </c>
      <c r="H283" s="55">
        <f t="shared" si="44"/>
        <v>8099.9699999999993</v>
      </c>
      <c r="I283" s="179"/>
    </row>
    <row r="284" spans="1:9">
      <c r="A284" s="151" t="s">
        <v>143</v>
      </c>
      <c r="B284" s="152"/>
      <c r="C284" s="153"/>
      <c r="D284" s="154">
        <f t="shared" ref="D284:H284" si="45">SUM(D283/5)</f>
        <v>1688.1</v>
      </c>
      <c r="E284" s="154">
        <f t="shared" si="45"/>
        <v>68.593999999999994</v>
      </c>
      <c r="F284" s="154">
        <f t="shared" si="45"/>
        <v>61.31</v>
      </c>
      <c r="G284" s="154">
        <f t="shared" si="45"/>
        <v>273.67999999999995</v>
      </c>
      <c r="H284" s="154">
        <f t="shared" si="45"/>
        <v>1619.9939999999999</v>
      </c>
      <c r="I284" s="184"/>
    </row>
    <row r="285" spans="1:9">
      <c r="A285" s="104" t="s">
        <v>151</v>
      </c>
      <c r="B285" s="105"/>
      <c r="C285" s="106"/>
      <c r="D285" s="107">
        <f t="shared" ref="D285:H285" si="46">SUM(D160+D188+D214+D239+D266)/5</f>
        <v>440.7</v>
      </c>
      <c r="E285" s="107">
        <f t="shared" si="46"/>
        <v>17.059999999999999</v>
      </c>
      <c r="F285" s="107">
        <f t="shared" si="46"/>
        <v>19.992000000000001</v>
      </c>
      <c r="G285" s="107">
        <f t="shared" si="46"/>
        <v>116.61199999999999</v>
      </c>
      <c r="H285" s="107">
        <f t="shared" si="46"/>
        <v>449.99599999999998</v>
      </c>
      <c r="I285" s="186"/>
    </row>
    <row r="286" spans="1:9">
      <c r="A286" s="187" t="s">
        <v>144</v>
      </c>
      <c r="B286" s="188"/>
      <c r="C286" s="189"/>
      <c r="D286" s="190">
        <f t="shared" ref="D286:H286" si="47">SUM(D172+D197+D223+D250+D274)/5</f>
        <v>714.4</v>
      </c>
      <c r="E286" s="190">
        <f t="shared" si="47"/>
        <v>27.422000000000004</v>
      </c>
      <c r="F286" s="190">
        <f t="shared" si="47"/>
        <v>23.626000000000001</v>
      </c>
      <c r="G286" s="190">
        <f t="shared" si="47"/>
        <v>84.315999999999988</v>
      </c>
      <c r="H286" s="190">
        <f t="shared" si="47"/>
        <v>630.00200000000007</v>
      </c>
      <c r="I286" s="191"/>
    </row>
    <row r="287" spans="1:9">
      <c r="A287" s="192" t="s">
        <v>150</v>
      </c>
      <c r="B287" s="193"/>
      <c r="C287" s="194"/>
      <c r="D287" s="195">
        <f t="shared" ref="D287:H287" si="48">SUM(D179+D205+D230+D257+D281)/5</f>
        <v>533</v>
      </c>
      <c r="E287" s="195">
        <f t="shared" si="48"/>
        <v>24.111999999999998</v>
      </c>
      <c r="F287" s="195">
        <f t="shared" si="48"/>
        <v>17.692</v>
      </c>
      <c r="G287" s="195">
        <f t="shared" si="48"/>
        <v>72.751999999999995</v>
      </c>
      <c r="H287" s="195">
        <f t="shared" si="48"/>
        <v>539.99600000000009</v>
      </c>
      <c r="I287" s="196"/>
    </row>
    <row r="288" spans="1:9" ht="15.75" thickBot="1">
      <c r="A288" s="121"/>
      <c r="B288" s="155"/>
      <c r="C288" s="156"/>
      <c r="D288" s="156"/>
      <c r="E288" s="79"/>
      <c r="F288" s="79"/>
      <c r="G288" s="79"/>
      <c r="H288" s="79"/>
      <c r="I288" s="185"/>
    </row>
    <row r="289" spans="1:10" ht="15.75" thickBot="1">
      <c r="A289" s="231" t="s">
        <v>145</v>
      </c>
      <c r="B289" s="232"/>
      <c r="C289" s="233"/>
      <c r="D289" s="55">
        <f t="shared" ref="D289:H289" si="49">SUM(D39+D67+D94+D117+D145+D180+D206+D231+D258+D282)</f>
        <v>17007.5</v>
      </c>
      <c r="E289" s="55">
        <f t="shared" si="49"/>
        <v>707.81000000000006</v>
      </c>
      <c r="F289" s="55">
        <f t="shared" si="49"/>
        <v>629.85000000000014</v>
      </c>
      <c r="G289" s="55">
        <f t="shared" si="49"/>
        <v>2616.3360000000002</v>
      </c>
      <c r="H289" s="55">
        <f t="shared" si="49"/>
        <v>16199.95</v>
      </c>
      <c r="I289" s="179"/>
    </row>
    <row r="290" spans="1:10">
      <c r="A290" s="170" t="s">
        <v>146</v>
      </c>
      <c r="B290" s="171"/>
      <c r="C290" s="171"/>
      <c r="D290" s="172">
        <f t="shared" ref="D290:H290" si="50">SUM(D289/10)</f>
        <v>1700.75</v>
      </c>
      <c r="E290" s="172">
        <f t="shared" si="50"/>
        <v>70.781000000000006</v>
      </c>
      <c r="F290" s="172">
        <f t="shared" si="50"/>
        <v>62.985000000000014</v>
      </c>
      <c r="G290" s="172">
        <f t="shared" si="50"/>
        <v>261.6336</v>
      </c>
      <c r="H290" s="172">
        <f t="shared" si="50"/>
        <v>1619.9950000000001</v>
      </c>
      <c r="I290" s="160"/>
    </row>
    <row r="291" spans="1:10">
      <c r="A291" s="104" t="s">
        <v>148</v>
      </c>
      <c r="B291" s="104"/>
      <c r="C291" s="104"/>
      <c r="D291" s="107">
        <f t="shared" ref="D291:H291" si="51">SUM(D21+D47+D76+D102+D126+D160+D188+D214+D239+D266)/10</f>
        <v>435.65</v>
      </c>
      <c r="E291" s="107">
        <f t="shared" si="51"/>
        <v>17.582000000000001</v>
      </c>
      <c r="F291" s="107">
        <f t="shared" si="51"/>
        <v>21.076000000000001</v>
      </c>
      <c r="G291" s="107">
        <f t="shared" si="51"/>
        <v>110.44159999999999</v>
      </c>
      <c r="H291" s="107">
        <f t="shared" si="51"/>
        <v>449.99700000000001</v>
      </c>
      <c r="I291" s="197"/>
    </row>
    <row r="292" spans="1:10">
      <c r="A292" s="187" t="s">
        <v>147</v>
      </c>
      <c r="B292" s="187"/>
      <c r="C292" s="187"/>
      <c r="D292" s="190">
        <f t="shared" ref="D292:H292" si="52">SUM(D32+D57+D85+D110+D137+D172+D197+D223+D250+D274)/10</f>
        <v>723.1</v>
      </c>
      <c r="E292" s="190">
        <f t="shared" si="52"/>
        <v>27.966999999999995</v>
      </c>
      <c r="F292" s="190">
        <f t="shared" si="52"/>
        <v>22.732999999999997</v>
      </c>
      <c r="G292" s="190">
        <f t="shared" si="52"/>
        <v>83.908000000000001</v>
      </c>
      <c r="H292" s="190">
        <f t="shared" si="52"/>
        <v>630.00099999999998</v>
      </c>
      <c r="I292" s="198"/>
    </row>
    <row r="293" spans="1:10">
      <c r="A293" s="192" t="s">
        <v>149</v>
      </c>
      <c r="B293" s="192"/>
      <c r="C293" s="192"/>
      <c r="D293" s="195">
        <f t="shared" ref="D293:H293" si="53">SUM(D38+D66+D93+D116+D144+D179+D205+D230+D257+D281)/10</f>
        <v>542</v>
      </c>
      <c r="E293" s="195">
        <f t="shared" si="53"/>
        <v>25.231999999999999</v>
      </c>
      <c r="F293" s="195">
        <f t="shared" si="53"/>
        <v>19.175999999999998</v>
      </c>
      <c r="G293" s="195">
        <f t="shared" si="53"/>
        <v>67.284000000000006</v>
      </c>
      <c r="H293" s="195">
        <f t="shared" si="53"/>
        <v>539.99699999999996</v>
      </c>
      <c r="I293" s="199"/>
    </row>
    <row r="294" spans="1:10">
      <c r="A294" s="173"/>
      <c r="B294" s="25"/>
      <c r="C294" s="25"/>
      <c r="D294" s="25"/>
      <c r="E294" s="102"/>
      <c r="F294" s="102"/>
      <c r="G294" s="102"/>
      <c r="H294" s="102"/>
      <c r="I294" s="174"/>
    </row>
    <row r="295" spans="1:10" ht="15.75" thickBot="1">
      <c r="A295" s="175"/>
      <c r="B295" s="176"/>
      <c r="C295" s="176"/>
      <c r="D295" s="176"/>
      <c r="E295" s="177"/>
      <c r="F295" s="177"/>
      <c r="G295" s="177"/>
      <c r="H295" s="177"/>
      <c r="I295" s="178"/>
    </row>
    <row r="296" spans="1:10">
      <c r="A296" s="4"/>
      <c r="B296" s="4"/>
      <c r="C296" s="4"/>
      <c r="D296" s="4"/>
      <c r="E296" s="4"/>
      <c r="F296" s="4"/>
      <c r="G296" s="4"/>
      <c r="H296" s="5"/>
      <c r="I296" s="4"/>
      <c r="J296" s="2"/>
    </row>
    <row r="298" spans="1:10">
      <c r="A298" s="258" t="s">
        <v>159</v>
      </c>
      <c r="B298" s="258"/>
      <c r="C298" s="258"/>
      <c r="D298" s="258"/>
      <c r="E298" s="258"/>
      <c r="F298" s="258"/>
      <c r="G298" s="258"/>
      <c r="H298" s="258"/>
      <c r="I298" s="258"/>
      <c r="J298" s="258"/>
    </row>
    <row r="299" spans="1:10">
      <c r="A299" s="259" t="s">
        <v>157</v>
      </c>
      <c r="B299" s="259"/>
      <c r="C299" s="259"/>
      <c r="D299" s="259"/>
      <c r="E299" s="259"/>
      <c r="F299" s="259"/>
      <c r="G299" s="259"/>
      <c r="H299" s="259"/>
      <c r="I299" s="259"/>
      <c r="J299" s="259"/>
    </row>
    <row r="300" spans="1:10">
      <c r="A300" s="258"/>
      <c r="B300" s="258"/>
      <c r="C300" s="258"/>
      <c r="D300" s="258"/>
      <c r="E300" s="258"/>
      <c r="F300" s="258"/>
      <c r="G300" s="258"/>
      <c r="H300" s="258"/>
      <c r="I300" s="258"/>
      <c r="J300" s="2"/>
    </row>
    <row r="301" spans="1:10">
      <c r="B301" s="2" t="s">
        <v>158</v>
      </c>
      <c r="C301" s="2"/>
      <c r="D301" s="2"/>
      <c r="E301" s="2"/>
      <c r="F301" s="2"/>
      <c r="G301" s="2"/>
      <c r="H301" s="2"/>
      <c r="I301" s="157"/>
      <c r="J301" s="2"/>
    </row>
    <row r="302" spans="1:10">
      <c r="B302" s="2"/>
      <c r="C302" s="2"/>
      <c r="D302" s="2"/>
      <c r="E302" s="2"/>
      <c r="F302" s="2"/>
      <c r="G302" s="2"/>
      <c r="H302" s="2"/>
      <c r="I302" s="157"/>
      <c r="J302" s="2"/>
    </row>
    <row r="303" spans="1:10">
      <c r="B303" s="2"/>
      <c r="C303" s="2"/>
      <c r="D303" s="2"/>
      <c r="E303" s="2"/>
      <c r="F303" s="2"/>
      <c r="G303" s="2"/>
      <c r="H303" s="2"/>
      <c r="I303" s="157"/>
      <c r="J303" s="2"/>
    </row>
    <row r="304" spans="1:10">
      <c r="B304" s="2"/>
      <c r="C304" s="2"/>
      <c r="D304" s="2"/>
      <c r="E304" s="2"/>
      <c r="F304" s="2"/>
      <c r="G304" s="2"/>
      <c r="H304" s="2"/>
      <c r="I304" s="157"/>
      <c r="J304" s="2"/>
    </row>
    <row r="305" spans="2:10">
      <c r="B305" s="2"/>
      <c r="C305" s="2"/>
      <c r="D305" s="2"/>
      <c r="E305" s="2"/>
      <c r="F305" s="2"/>
      <c r="G305" s="2"/>
      <c r="H305" s="2"/>
      <c r="I305" s="157"/>
      <c r="J305" s="2"/>
    </row>
    <row r="306" spans="2:10">
      <c r="B306" s="2"/>
      <c r="C306" s="2"/>
      <c r="D306" s="2"/>
      <c r="E306" s="2"/>
      <c r="F306" s="2"/>
      <c r="G306" s="2"/>
      <c r="H306" s="2"/>
      <c r="I306" s="157"/>
      <c r="J306" s="2"/>
    </row>
    <row r="307" spans="2:10">
      <c r="B307" s="2"/>
      <c r="C307" s="2"/>
      <c r="D307" s="2"/>
      <c r="E307" s="2"/>
      <c r="F307" s="2"/>
      <c r="G307" s="2"/>
      <c r="H307" s="2"/>
      <c r="I307" s="157"/>
      <c r="J307" s="2"/>
    </row>
  </sheetData>
  <mergeCells count="41">
    <mergeCell ref="A298:J298"/>
    <mergeCell ref="A299:J299"/>
    <mergeCell ref="A300:I300"/>
    <mergeCell ref="A173:B173"/>
    <mergeCell ref="A183:B183"/>
    <mergeCell ref="A189:B189"/>
    <mergeCell ref="A198:B198"/>
    <mergeCell ref="A209:B209"/>
    <mergeCell ref="A215:B215"/>
    <mergeCell ref="A224:B224"/>
    <mergeCell ref="A234:B234"/>
    <mergeCell ref="A240:B240"/>
    <mergeCell ref="A251:B251"/>
    <mergeCell ref="A261:B261"/>
    <mergeCell ref="A267:B267"/>
    <mergeCell ref="A275:B275"/>
    <mergeCell ref="A117:C117"/>
    <mergeCell ref="A8:I8"/>
    <mergeCell ref="A9:I9"/>
    <mergeCell ref="A39:C39"/>
    <mergeCell ref="A67:C67"/>
    <mergeCell ref="A94:C94"/>
    <mergeCell ref="A33:C33"/>
    <mergeCell ref="A15:B15"/>
    <mergeCell ref="A48:B48"/>
    <mergeCell ref="A58:B58"/>
    <mergeCell ref="A70:B70"/>
    <mergeCell ref="A77:B77"/>
    <mergeCell ref="A86:B86"/>
    <mergeCell ref="A97:B97"/>
    <mergeCell ref="A103:B103"/>
    <mergeCell ref="A111:B111"/>
    <mergeCell ref="A289:C289"/>
    <mergeCell ref="A120:B120"/>
    <mergeCell ref="A127:B127"/>
    <mergeCell ref="A138:B138"/>
    <mergeCell ref="A154:B154"/>
    <mergeCell ref="A161:B161"/>
    <mergeCell ref="A145:C145"/>
    <mergeCell ref="A147:C147"/>
    <mergeCell ref="C152:G152"/>
  </mergeCells>
  <pageMargins left="0.41" right="0.35" top="0.28000000000000003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2021-04-09T07:21:05Z</dcterms:modified>
</cp:coreProperties>
</file>