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6" i="1"/>
  <c r="G296"/>
  <c r="F296"/>
  <c r="E296"/>
  <c r="D296"/>
  <c r="H288"/>
  <c r="G288"/>
  <c r="F288"/>
  <c r="E288"/>
  <c r="D288"/>
  <c r="H278"/>
  <c r="G278"/>
  <c r="F278"/>
  <c r="E278"/>
  <c r="D278"/>
  <c r="H268"/>
  <c r="G268"/>
  <c r="F268"/>
  <c r="E268"/>
  <c r="D268"/>
  <c r="H261"/>
  <c r="G261"/>
  <c r="F261"/>
  <c r="E261"/>
  <c r="D261"/>
  <c r="H249"/>
  <c r="G249"/>
  <c r="F249"/>
  <c r="E249"/>
  <c r="D249"/>
  <c r="H239"/>
  <c r="G239"/>
  <c r="F239"/>
  <c r="E239"/>
  <c r="D239"/>
  <c r="H232"/>
  <c r="G232"/>
  <c r="F232"/>
  <c r="E232"/>
  <c r="D232"/>
  <c r="H222"/>
  <c r="G222"/>
  <c r="F222"/>
  <c r="E222"/>
  <c r="D222"/>
  <c r="H213"/>
  <c r="G213"/>
  <c r="F213"/>
  <c r="E213"/>
  <c r="D213"/>
  <c r="H205"/>
  <c r="G205"/>
  <c r="F205"/>
  <c r="E205"/>
  <c r="D205"/>
  <c r="H196"/>
  <c r="G196"/>
  <c r="F196"/>
  <c r="E196"/>
  <c r="D196"/>
  <c r="H187"/>
  <c r="G187"/>
  <c r="F187"/>
  <c r="E187"/>
  <c r="D187"/>
  <c r="H180"/>
  <c r="G180"/>
  <c r="F180"/>
  <c r="E180"/>
  <c r="D180"/>
  <c r="H168"/>
  <c r="G168"/>
  <c r="F168"/>
  <c r="E168"/>
  <c r="D168"/>
  <c r="H152"/>
  <c r="G152"/>
  <c r="F152"/>
  <c r="E152"/>
  <c r="D152"/>
  <c r="H146"/>
  <c r="G146"/>
  <c r="F146"/>
  <c r="E146"/>
  <c r="D146"/>
  <c r="I135"/>
  <c r="H135"/>
  <c r="G135"/>
  <c r="F135"/>
  <c r="E135"/>
  <c r="D135"/>
  <c r="H124"/>
  <c r="G124"/>
  <c r="F124"/>
  <c r="E124"/>
  <c r="D124"/>
  <c r="H116"/>
  <c r="G116"/>
  <c r="F116"/>
  <c r="E116"/>
  <c r="D116"/>
  <c r="H105"/>
  <c r="G105"/>
  <c r="F105"/>
  <c r="E105"/>
  <c r="D105"/>
  <c r="H95"/>
  <c r="G95"/>
  <c r="F95"/>
  <c r="E95"/>
  <c r="D95"/>
  <c r="H87"/>
  <c r="G87"/>
  <c r="F87"/>
  <c r="E87"/>
  <c r="D87"/>
  <c r="H77"/>
  <c r="G77"/>
  <c r="F77"/>
  <c r="E77"/>
  <c r="D77"/>
  <c r="H66"/>
  <c r="G66"/>
  <c r="F66"/>
  <c r="E66"/>
  <c r="D66"/>
  <c r="H58"/>
  <c r="G58"/>
  <c r="F58"/>
  <c r="E58"/>
  <c r="D58"/>
  <c r="H47"/>
  <c r="G47"/>
  <c r="F47"/>
  <c r="E47"/>
  <c r="D47"/>
  <c r="H38"/>
  <c r="G38"/>
  <c r="F38"/>
  <c r="E38"/>
  <c r="D38"/>
  <c r="H32"/>
  <c r="G32"/>
  <c r="F32"/>
  <c r="E32"/>
  <c r="D32"/>
  <c r="H21"/>
  <c r="G21"/>
  <c r="F21"/>
  <c r="E21"/>
  <c r="D21"/>
  <c r="E297" l="1"/>
  <c r="E67"/>
  <c r="G96"/>
  <c r="E125"/>
  <c r="G153"/>
  <c r="F214"/>
  <c r="H240"/>
  <c r="G158"/>
  <c r="E159"/>
  <c r="H269"/>
  <c r="E214"/>
  <c r="G240"/>
  <c r="H307"/>
  <c r="F125"/>
  <c r="H39"/>
  <c r="G67"/>
  <c r="G125"/>
  <c r="E301"/>
  <c r="E303"/>
  <c r="E240"/>
  <c r="F269"/>
  <c r="G297"/>
  <c r="G157"/>
  <c r="E308"/>
  <c r="G309"/>
  <c r="H67"/>
  <c r="F96"/>
  <c r="H96"/>
  <c r="E153"/>
  <c r="F188"/>
  <c r="H302"/>
  <c r="H214"/>
  <c r="G269"/>
  <c r="H297"/>
  <c r="E307"/>
  <c r="H125"/>
  <c r="F308"/>
  <c r="G301"/>
  <c r="G303"/>
  <c r="G188"/>
  <c r="F240"/>
  <c r="F303"/>
  <c r="E269"/>
  <c r="F307"/>
  <c r="H308"/>
  <c r="F309"/>
  <c r="F39"/>
  <c r="F157"/>
  <c r="F159"/>
  <c r="E96"/>
  <c r="H153"/>
  <c r="H188"/>
  <c r="F302"/>
  <c r="H303"/>
  <c r="G214"/>
  <c r="E302"/>
  <c r="F297"/>
  <c r="F158"/>
  <c r="H309"/>
  <c r="H159"/>
  <c r="F153"/>
  <c r="E188"/>
  <c r="G302"/>
  <c r="H157"/>
  <c r="H301"/>
  <c r="G307"/>
  <c r="E309"/>
  <c r="E39"/>
  <c r="F67"/>
  <c r="E157"/>
  <c r="H158"/>
  <c r="G159"/>
  <c r="G308"/>
  <c r="E158"/>
  <c r="F301"/>
  <c r="G39"/>
  <c r="F305" l="1"/>
  <c r="F306" s="1"/>
  <c r="F299"/>
  <c r="F300" s="1"/>
  <c r="H155"/>
  <c r="H156" s="1"/>
  <c r="H299"/>
  <c r="H300" s="1"/>
  <c r="E299"/>
  <c r="E300" s="1"/>
  <c r="H305"/>
  <c r="H306" s="1"/>
  <c r="F155"/>
  <c r="F156" s="1"/>
  <c r="G299"/>
  <c r="G300" s="1"/>
  <c r="G305"/>
  <c r="G306" s="1"/>
  <c r="G155"/>
  <c r="G156" s="1"/>
  <c r="E155"/>
  <c r="E156" s="1"/>
  <c r="E305"/>
  <c r="E306" s="1"/>
</calcChain>
</file>

<file path=xl/sharedStrings.xml><?xml version="1.0" encoding="utf-8"?>
<sst xmlns="http://schemas.openxmlformats.org/spreadsheetml/2006/main" count="294" uniqueCount="175">
  <si>
    <t>УТВЕРЖДАЮ:</t>
  </si>
  <si>
    <t>Заведующий Детским садом _____</t>
  </si>
  <si>
    <t>Прием пищи</t>
  </si>
  <si>
    <t>Выход</t>
  </si>
  <si>
    <t>Пищевые вещества</t>
  </si>
  <si>
    <t>Энергетич.</t>
  </si>
  <si>
    <t>№ рецеп-</t>
  </si>
  <si>
    <t>Наименование блюда</t>
  </si>
  <si>
    <t>блюда</t>
  </si>
  <si>
    <t>Б</t>
  </si>
  <si>
    <t>Ж</t>
  </si>
  <si>
    <t>У</t>
  </si>
  <si>
    <t>ценность(ккал)</t>
  </si>
  <si>
    <t>туры</t>
  </si>
  <si>
    <t>Первый день</t>
  </si>
  <si>
    <t>Завтрак</t>
  </si>
  <si>
    <t>Кашка "Нежная" (пшенная)</t>
  </si>
  <si>
    <t>Печенье</t>
  </si>
  <si>
    <t>Какао с молоком</t>
  </si>
  <si>
    <t>Продукт для бутербродов (сыр )</t>
  </si>
  <si>
    <t>Яйцо отварное 1/2</t>
  </si>
  <si>
    <t>Итого</t>
  </si>
  <si>
    <t>Обед</t>
  </si>
  <si>
    <t>Горошек зеленый</t>
  </si>
  <si>
    <t>Щи из свежей капусты</t>
  </si>
  <si>
    <t>Сметана в 1 блюдо</t>
  </si>
  <si>
    <t>Печень по-строгановски</t>
  </si>
  <si>
    <t>Картофель тушенный</t>
  </si>
  <si>
    <t>Напиток из сухофруктов</t>
  </si>
  <si>
    <t>Хлеб ржаной</t>
  </si>
  <si>
    <t>Усиленый полдник</t>
  </si>
  <si>
    <t>Салат нежный</t>
  </si>
  <si>
    <t>Пудинг из творога</t>
  </si>
  <si>
    <t>Кисломолочный продукт</t>
  </si>
  <si>
    <t>Итого за первый день</t>
  </si>
  <si>
    <t>Второй день</t>
  </si>
  <si>
    <t xml:space="preserve"> Каша ячневая жидкая</t>
  </si>
  <si>
    <t xml:space="preserve">Батон йодир </t>
  </si>
  <si>
    <t>Продукт для бутербродов( масло)</t>
  </si>
  <si>
    <t>Молоко</t>
  </si>
  <si>
    <t>Салат овощной</t>
  </si>
  <si>
    <t xml:space="preserve">Рассольник ленинградский </t>
  </si>
  <si>
    <t>Сметана в1 блюдо</t>
  </si>
  <si>
    <t>Мясо в первое блюдо</t>
  </si>
  <si>
    <t>Бигус (с мясом)</t>
  </si>
  <si>
    <t>Напиток апельсиновый</t>
  </si>
  <si>
    <t>Усиленный полдник</t>
  </si>
  <si>
    <t>Суфле из рыбы (горбуши)</t>
  </si>
  <si>
    <t>Икра свекольная</t>
  </si>
  <si>
    <t>Сок</t>
  </si>
  <si>
    <t>Фрукт</t>
  </si>
  <si>
    <t>Итого за второй день</t>
  </si>
  <si>
    <t>Третий день</t>
  </si>
  <si>
    <t>Кашка "Нежная" (пшеничная)</t>
  </si>
  <si>
    <t>Батон с каротином</t>
  </si>
  <si>
    <t>Яйцо 1/4</t>
  </si>
  <si>
    <t>Продукт для бутербродов (сыр)</t>
  </si>
  <si>
    <t>Кофейный напиток</t>
  </si>
  <si>
    <t>Огурец</t>
  </si>
  <si>
    <t>Суп с мясными фрикадельками</t>
  </si>
  <si>
    <t>Колбаски витаминные (с курой)</t>
  </si>
  <si>
    <t>Рагу овощное</t>
  </si>
  <si>
    <t>Напиток из сока</t>
  </si>
  <si>
    <t>Салат из моркови с изюмом</t>
  </si>
  <si>
    <t>Сырники запеченные</t>
  </si>
  <si>
    <t>Соус молочный сладкий</t>
  </si>
  <si>
    <t>Итого за третий день</t>
  </si>
  <si>
    <t>Четвертый день</t>
  </si>
  <si>
    <t>Каша жидкая  молочная (манная)</t>
  </si>
  <si>
    <t>Батон йодированный</t>
  </si>
  <si>
    <t>Продукт для бутербродов (масло)</t>
  </si>
  <si>
    <t>Яйцо 1/2</t>
  </si>
  <si>
    <t>Чай с молоком</t>
  </si>
  <si>
    <t>Кукуруза</t>
  </si>
  <si>
    <t>Суп-пюре из гороха</t>
  </si>
  <si>
    <t>Птица в 1 блюдо</t>
  </si>
  <si>
    <t>Гуляш</t>
  </si>
  <si>
    <t>Картофельное пюре</t>
  </si>
  <si>
    <t xml:space="preserve">Компот из кураги </t>
  </si>
  <si>
    <t>Рыба в омлете</t>
  </si>
  <si>
    <t>Морковь тушеная</t>
  </si>
  <si>
    <t>Итого за четвертый день</t>
  </si>
  <si>
    <t>Пятый день</t>
  </si>
  <si>
    <t>Кашка "Нежная" (гречневая)</t>
  </si>
  <si>
    <t>Чай с лимоном</t>
  </si>
  <si>
    <t>Салат свекольный</t>
  </si>
  <si>
    <t xml:space="preserve">Суп  из овощей </t>
  </si>
  <si>
    <t>Бифштекс Крепыш</t>
  </si>
  <si>
    <t>Капуста тушеная</t>
  </si>
  <si>
    <t>Компот из свеж. ябл</t>
  </si>
  <si>
    <t>Картофель запеченный с яйцом</t>
  </si>
  <si>
    <t>Сдоба обыкновенная</t>
  </si>
  <si>
    <t>Итого за пятый день</t>
  </si>
  <si>
    <t>Итого за 1-5 день</t>
  </si>
  <si>
    <t>Среднее значение за 1-5 день</t>
  </si>
  <si>
    <t>Шестой день</t>
  </si>
  <si>
    <t>Кашка Нежная ( пшенная)</t>
  </si>
  <si>
    <t>Продукт для бутербродов( сыр )</t>
  </si>
  <si>
    <t xml:space="preserve">Кофейный напиток  </t>
  </si>
  <si>
    <t>Икра овощная (кабачковая)</t>
  </si>
  <si>
    <t xml:space="preserve">Борщ </t>
  </si>
  <si>
    <t>Суфле из печени</t>
  </si>
  <si>
    <t xml:space="preserve"> пюре Розовое</t>
  </si>
  <si>
    <t>Подлив</t>
  </si>
  <si>
    <t>итого</t>
  </si>
  <si>
    <t>Рулет из рыбы</t>
  </si>
  <si>
    <t>Итого за шестой день</t>
  </si>
  <si>
    <t>Седьмой день</t>
  </si>
  <si>
    <t>Кашка рисовая</t>
  </si>
  <si>
    <t>Салат "Бурячок"</t>
  </si>
  <si>
    <t>Суп с зеленым горошком</t>
  </si>
  <si>
    <t>Гуляш из мяса</t>
  </si>
  <si>
    <t>Картофель отварной</t>
  </si>
  <si>
    <t>Компот из изюма</t>
  </si>
  <si>
    <t>Морковь отварная</t>
  </si>
  <si>
    <t xml:space="preserve">Пирог из творога  "Венгерский" </t>
  </si>
  <si>
    <t xml:space="preserve"> </t>
  </si>
  <si>
    <t>Итого за седьмой день</t>
  </si>
  <si>
    <t>Восьмой день</t>
  </si>
  <si>
    <t>Каша жидкая молочная  (ячневая)</t>
  </si>
  <si>
    <t>Суп картоф. с макар. издел.</t>
  </si>
  <si>
    <t>Бигус  (с птицей)</t>
  </si>
  <si>
    <t>Напиток из шиповника</t>
  </si>
  <si>
    <t>Овощная горка</t>
  </si>
  <si>
    <t>Запеканка рыбная с яйцом</t>
  </si>
  <si>
    <t xml:space="preserve">Фрукт </t>
  </si>
  <si>
    <t>Итого за восьмой день</t>
  </si>
  <si>
    <t>Девятый день</t>
  </si>
  <si>
    <t>Каша жидкая молочная (геркулесовая)</t>
  </si>
  <si>
    <t xml:space="preserve">Повидло </t>
  </si>
  <si>
    <t xml:space="preserve">Свекольник </t>
  </si>
  <si>
    <t>Мясо в 1 блюдо</t>
  </si>
  <si>
    <t>Запеканка картоф.с мясом</t>
  </si>
  <si>
    <t>Соус сметанный</t>
  </si>
  <si>
    <t xml:space="preserve">Салат фруктовый </t>
  </si>
  <si>
    <t>Ленивые вареники</t>
  </si>
  <si>
    <t>Итого за девятый день</t>
  </si>
  <si>
    <t>Десятый день</t>
  </si>
  <si>
    <t>Каша молочная  "Ассорти"</t>
  </si>
  <si>
    <t xml:space="preserve"> Продукт для бутербродов( сыр )</t>
  </si>
  <si>
    <t xml:space="preserve">Молоко </t>
  </si>
  <si>
    <t>Салат Нежный</t>
  </si>
  <si>
    <t>Суп картофельный с клецками</t>
  </si>
  <si>
    <t>Суфле из птицы</t>
  </si>
  <si>
    <t>Пюре из свеклы</t>
  </si>
  <si>
    <t>Омлет натурал.</t>
  </si>
  <si>
    <t>Расстегай московский</t>
  </si>
  <si>
    <t xml:space="preserve"> Кисель из концентрата</t>
  </si>
  <si>
    <t>Итого за десятый день</t>
  </si>
  <si>
    <t>Итого за 6-10 день</t>
  </si>
  <si>
    <t>Среднее  за 6-10 день</t>
  </si>
  <si>
    <t>Среднее по завтраку за 6-10 день</t>
  </si>
  <si>
    <t>Среднее обед  за 6-10 день</t>
  </si>
  <si>
    <t>Среднее усиленный полдник за 6-10 день</t>
  </si>
  <si>
    <t>Итого за 10 дней</t>
  </si>
  <si>
    <t>Среднее значение за 10 дней</t>
  </si>
  <si>
    <t>Среднее по завтраку за 10 дней</t>
  </si>
  <si>
    <t>Среднее обед  за 10 дней</t>
  </si>
  <si>
    <t>Среднее усиленный полдник за 10 дней</t>
  </si>
  <si>
    <t xml:space="preserve">В питании воспитанников ДОУ используется хлеб витаминизированный "Валетек", </t>
  </si>
  <si>
    <t>иодированная соль,</t>
  </si>
  <si>
    <t>Проводится ежедневная "С"-витаминизация 3-х блюд.</t>
  </si>
  <si>
    <t>батоны с каротином, иодированым белком.</t>
  </si>
  <si>
    <t>Среднее по завтраку за 1-5 день</t>
  </si>
  <si>
    <t>Среднее обед за 1-5 день</t>
  </si>
  <si>
    <t>Среднее ус.  Полдник за 1-5 день</t>
  </si>
  <si>
    <t>Первая неделя</t>
  </si>
  <si>
    <t>Вторая неделя</t>
  </si>
  <si>
    <t>Продукт для бутербродов(масло )</t>
  </si>
  <si>
    <t>______________________</t>
  </si>
  <si>
    <t>40/40</t>
  </si>
  <si>
    <t>Завтрак 25%, обед 35%, усиленный полдник 30% -  итого 90% от суточной нормы.</t>
  </si>
  <si>
    <t>Хлеб витаминный "Валетек"</t>
  </si>
  <si>
    <t>для детей до 3-х лет с усиленным полдником при 12-ти часовом пребывании</t>
  </si>
  <si>
    <t xml:space="preserve">Примерное 2-х недельное меню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</si>
</sst>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0" fontId="1" fillId="0" borderId="0" xfId="0" applyFont="1" applyBorder="1" applyAlignment="1"/>
    <xf numFmtId="0" fontId="1" fillId="0" borderId="0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NumberFormat="1" applyBorder="1"/>
    <xf numFmtId="2" fontId="2" fillId="0" borderId="1" xfId="0" applyNumberFormat="1" applyFont="1" applyBorder="1"/>
    <xf numFmtId="0" fontId="2" fillId="2" borderId="3" xfId="0" applyFont="1" applyFill="1" applyBorder="1"/>
    <xf numFmtId="0" fontId="0" fillId="0" borderId="4" xfId="0" applyBorder="1"/>
    <xf numFmtId="0" fontId="2" fillId="0" borderId="4" xfId="0" applyFont="1" applyBorder="1"/>
    <xf numFmtId="0" fontId="2" fillId="0" borderId="4" xfId="0" applyNumberFormat="1" applyFont="1" applyBorder="1"/>
    <xf numFmtId="2" fontId="2" fillId="0" borderId="4" xfId="0" applyNumberFormat="1" applyFont="1" applyBorder="1"/>
    <xf numFmtId="0" fontId="2" fillId="0" borderId="6" xfId="0" applyFont="1" applyBorder="1"/>
    <xf numFmtId="0" fontId="0" fillId="0" borderId="7" xfId="0" applyBorder="1"/>
    <xf numFmtId="0" fontId="0" fillId="0" borderId="7" xfId="0" applyNumberFormat="1" applyBorder="1"/>
    <xf numFmtId="2" fontId="0" fillId="0" borderId="7" xfId="0" applyNumberFormat="1" applyBorder="1"/>
    <xf numFmtId="0" fontId="0" fillId="0" borderId="6" xfId="0" applyBorder="1"/>
    <xf numFmtId="0" fontId="0" fillId="0" borderId="9" xfId="0" applyBorder="1"/>
    <xf numFmtId="0" fontId="3" fillId="0" borderId="10" xfId="0" applyFont="1" applyBorder="1"/>
    <xf numFmtId="0" fontId="1" fillId="0" borderId="10" xfId="0" applyFont="1" applyBorder="1"/>
    <xf numFmtId="0" fontId="0" fillId="0" borderId="10" xfId="0" applyBorder="1"/>
    <xf numFmtId="0" fontId="0" fillId="0" borderId="10" xfId="0" applyNumberFormat="1" applyBorder="1"/>
    <xf numFmtId="2" fontId="0" fillId="0" borderId="10" xfId="0" applyNumberFormat="1" applyBorder="1"/>
    <xf numFmtId="0" fontId="2" fillId="2" borderId="10" xfId="0" applyFont="1" applyFill="1" applyBorder="1"/>
    <xf numFmtId="0" fontId="0" fillId="2" borderId="10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10" xfId="0" applyFill="1" applyBorder="1"/>
    <xf numFmtId="2" fontId="2" fillId="2" borderId="10" xfId="0" applyNumberFormat="1" applyFont="1" applyFill="1" applyBorder="1"/>
    <xf numFmtId="0" fontId="0" fillId="2" borderId="9" xfId="0" applyFill="1" applyBorder="1"/>
    <xf numFmtId="0" fontId="2" fillId="2" borderId="10" xfId="0" applyNumberFormat="1" applyFont="1" applyFill="1" applyBorder="1"/>
    <xf numFmtId="2" fontId="2" fillId="2" borderId="11" xfId="0" applyNumberFormat="1" applyFont="1" applyFill="1" applyBorder="1"/>
    <xf numFmtId="0" fontId="2" fillId="2" borderId="6" xfId="0" applyFont="1" applyFill="1" applyBorder="1"/>
    <xf numFmtId="0" fontId="2" fillId="0" borderId="9" xfId="0" applyFont="1" applyBorder="1"/>
    <xf numFmtId="2" fontId="2" fillId="0" borderId="10" xfId="0" applyNumberFormat="1" applyFont="1" applyBorder="1"/>
    <xf numFmtId="2" fontId="2" fillId="0" borderId="10" xfId="0" applyNumberFormat="1" applyFont="1" applyFill="1" applyBorder="1"/>
    <xf numFmtId="0" fontId="0" fillId="3" borderId="6" xfId="0" applyFill="1" applyBorder="1"/>
    <xf numFmtId="0" fontId="6" fillId="0" borderId="10" xfId="0" applyFont="1" applyBorder="1"/>
    <xf numFmtId="2" fontId="0" fillId="0" borderId="11" xfId="0" applyNumberFormat="1" applyBorder="1"/>
    <xf numFmtId="0" fontId="2" fillId="0" borderId="10" xfId="0" applyNumberFormat="1" applyFont="1" applyBorder="1"/>
    <xf numFmtId="0" fontId="2" fillId="2" borderId="9" xfId="0" applyFont="1" applyFill="1" applyBorder="1"/>
    <xf numFmtId="0" fontId="0" fillId="2" borderId="6" xfId="0" applyFill="1" applyBorder="1"/>
    <xf numFmtId="0" fontId="6" fillId="0" borderId="10" xfId="0" applyNumberFormat="1" applyFont="1" applyFill="1" applyBorder="1"/>
    <xf numFmtId="2" fontId="7" fillId="2" borderId="10" xfId="0" applyNumberFormat="1" applyFont="1" applyFill="1" applyBorder="1"/>
    <xf numFmtId="0" fontId="7" fillId="2" borderId="6" xfId="0" applyFont="1" applyFill="1" applyBorder="1"/>
    <xf numFmtId="0" fontId="1" fillId="0" borderId="15" xfId="0" applyFont="1" applyBorder="1"/>
    <xf numFmtId="0" fontId="1" fillId="0" borderId="16" xfId="0" applyNumberFormat="1" applyFont="1" applyBorder="1"/>
    <xf numFmtId="2" fontId="1" fillId="0" borderId="16" xfId="0" applyNumberFormat="1" applyFont="1" applyBorder="1"/>
    <xf numFmtId="2" fontId="1" fillId="0" borderId="17" xfId="0" applyNumberFormat="1" applyFont="1" applyBorder="1"/>
    <xf numFmtId="2" fontId="0" fillId="0" borderId="8" xfId="0" applyNumberFormat="1" applyBorder="1"/>
    <xf numFmtId="0" fontId="0" fillId="0" borderId="19" xfId="0" applyBorder="1"/>
    <xf numFmtId="0" fontId="6" fillId="0" borderId="7" xfId="0" applyNumberFormat="1" applyFont="1" applyBorder="1"/>
    <xf numFmtId="0" fontId="4" fillId="2" borderId="10" xfId="0" applyNumberFormat="1" applyFont="1" applyFill="1" applyBorder="1"/>
    <xf numFmtId="2" fontId="4" fillId="2" borderId="10" xfId="0" applyNumberFormat="1" applyFont="1" applyFill="1" applyBorder="1"/>
    <xf numFmtId="0" fontId="6" fillId="0" borderId="10" xfId="0" applyNumberFormat="1" applyFont="1" applyBorder="1"/>
    <xf numFmtId="2" fontId="0" fillId="0" borderId="10" xfId="0" applyNumberFormat="1" applyFill="1" applyBorder="1"/>
    <xf numFmtId="0" fontId="0" fillId="5" borderId="6" xfId="0" applyFill="1" applyBorder="1"/>
    <xf numFmtId="0" fontId="2" fillId="0" borderId="12" xfId="0" applyFont="1" applyBorder="1"/>
    <xf numFmtId="0" fontId="2" fillId="0" borderId="13" xfId="0" applyNumberFormat="1" applyFont="1" applyBorder="1"/>
    <xf numFmtId="0" fontId="0" fillId="2" borderId="12" xfId="0" applyFill="1" applyBorder="1"/>
    <xf numFmtId="0" fontId="0" fillId="2" borderId="13" xfId="0" applyNumberFormat="1" applyFill="1" applyBorder="1"/>
    <xf numFmtId="0" fontId="0" fillId="0" borderId="15" xfId="0" applyBorder="1"/>
    <xf numFmtId="0" fontId="8" fillId="0" borderId="16" xfId="0" applyNumberFormat="1" applyFont="1" applyBorder="1"/>
    <xf numFmtId="0" fontId="0" fillId="0" borderId="16" xfId="0" applyNumberFormat="1" applyBorder="1"/>
    <xf numFmtId="0" fontId="6" fillId="2" borderId="10" xfId="0" applyFont="1" applyFill="1" applyBorder="1"/>
    <xf numFmtId="2" fontId="1" fillId="2" borderId="10" xfId="0" applyNumberFormat="1" applyFont="1" applyFill="1" applyBorder="1"/>
    <xf numFmtId="0" fontId="0" fillId="0" borderId="10" xfId="0" applyNumberFormat="1" applyFill="1" applyBorder="1"/>
    <xf numFmtId="0" fontId="10" fillId="2" borderId="10" xfId="0" applyNumberFormat="1" applyFont="1" applyFill="1" applyBorder="1"/>
    <xf numFmtId="0" fontId="0" fillId="0" borderId="12" xfId="0" applyBorder="1"/>
    <xf numFmtId="0" fontId="0" fillId="0" borderId="13" xfId="0" applyNumberFormat="1" applyBorder="1"/>
    <xf numFmtId="0" fontId="11" fillId="0" borderId="10" xfId="0" applyNumberFormat="1" applyFont="1" applyBorder="1"/>
    <xf numFmtId="0" fontId="9" fillId="0" borderId="10" xfId="0" applyNumberFormat="1" applyFont="1" applyBorder="1"/>
    <xf numFmtId="2" fontId="9" fillId="0" borderId="10" xfId="0" applyNumberFormat="1" applyFont="1" applyBorder="1"/>
    <xf numFmtId="0" fontId="5" fillId="0" borderId="10" xfId="0" applyNumberFormat="1" applyFont="1" applyBorder="1"/>
    <xf numFmtId="0" fontId="2" fillId="0" borderId="10" xfId="0" applyNumberFormat="1" applyFont="1" applyFill="1" applyBorder="1"/>
    <xf numFmtId="0" fontId="1" fillId="2" borderId="7" xfId="0" applyNumberFormat="1" applyFont="1" applyFill="1" applyBorder="1"/>
    <xf numFmtId="0" fontId="1" fillId="0" borderId="7" xfId="0" applyNumberFormat="1" applyFont="1" applyBorder="1"/>
    <xf numFmtId="2" fontId="12" fillId="0" borderId="10" xfId="0" applyNumberFormat="1" applyFont="1" applyBorder="1"/>
    <xf numFmtId="0" fontId="9" fillId="0" borderId="9" xfId="0" applyFont="1" applyBorder="1"/>
    <xf numFmtId="0" fontId="9" fillId="0" borderId="10" xfId="0" applyFont="1" applyBorder="1"/>
    <xf numFmtId="2" fontId="12" fillId="2" borderId="10" xfId="0" applyNumberFormat="1" applyFont="1" applyFill="1" applyBorder="1"/>
    <xf numFmtId="0" fontId="1" fillId="2" borderId="10" xfId="0" applyFont="1" applyFill="1" applyBorder="1"/>
    <xf numFmtId="0" fontId="8" fillId="2" borderId="10" xfId="0" applyNumberFormat="1" applyFont="1" applyFill="1" applyBorder="1"/>
    <xf numFmtId="0" fontId="0" fillId="0" borderId="22" xfId="0" applyBorder="1"/>
    <xf numFmtId="0" fontId="6" fillId="0" borderId="12" xfId="0" applyFont="1" applyBorder="1"/>
    <xf numFmtId="0" fontId="7" fillId="2" borderId="9" xfId="0" applyFont="1" applyFill="1" applyBorder="1"/>
    <xf numFmtId="0" fontId="7" fillId="2" borderId="10" xfId="0" applyNumberFormat="1" applyFont="1" applyFill="1" applyBorder="1"/>
    <xf numFmtId="0" fontId="1" fillId="0" borderId="10" xfId="0" applyNumberFormat="1" applyFont="1" applyBorder="1"/>
    <xf numFmtId="0" fontId="2" fillId="2" borderId="0" xfId="0" applyFont="1" applyFill="1" applyBorder="1"/>
    <xf numFmtId="2" fontId="2" fillId="0" borderId="13" xfId="0" applyNumberFormat="1" applyFont="1" applyBorder="1"/>
    <xf numFmtId="0" fontId="2" fillId="2" borderId="21" xfId="0" applyFont="1" applyFill="1" applyBorder="1"/>
    <xf numFmtId="0" fontId="2" fillId="2" borderId="19" xfId="0" applyNumberFormat="1" applyFont="1" applyFill="1" applyBorder="1"/>
    <xf numFmtId="0" fontId="2" fillId="2" borderId="7" xfId="0" applyNumberFormat="1" applyFont="1" applyFill="1" applyBorder="1"/>
    <xf numFmtId="2" fontId="2" fillId="2" borderId="7" xfId="0" applyNumberFormat="1" applyFont="1" applyFill="1" applyBorder="1"/>
    <xf numFmtId="0" fontId="2" fillId="2" borderId="22" xfId="0" applyFont="1" applyFill="1" applyBorder="1"/>
    <xf numFmtId="0" fontId="9" fillId="2" borderId="10" xfId="0" applyFont="1" applyFill="1" applyBorder="1"/>
    <xf numFmtId="0" fontId="2" fillId="0" borderId="24" xfId="0" applyFont="1" applyBorder="1"/>
    <xf numFmtId="0" fontId="0" fillId="0" borderId="13" xfId="0" applyBorder="1"/>
    <xf numFmtId="0" fontId="8" fillId="0" borderId="16" xfId="0" applyFont="1" applyBorder="1"/>
    <xf numFmtId="0" fontId="0" fillId="0" borderId="16" xfId="0" applyBorder="1"/>
    <xf numFmtId="0" fontId="0" fillId="0" borderId="21" xfId="0" applyBorder="1"/>
    <xf numFmtId="0" fontId="8" fillId="0" borderId="10" xfId="0" applyNumberFormat="1" applyFont="1" applyBorder="1"/>
    <xf numFmtId="2" fontId="1" fillId="0" borderId="10" xfId="0" applyNumberFormat="1" applyFont="1" applyBorder="1"/>
    <xf numFmtId="0" fontId="1" fillId="3" borderId="10" xfId="0" applyFont="1" applyFill="1" applyBorder="1"/>
    <xf numFmtId="0" fontId="8" fillId="3" borderId="10" xfId="0" applyNumberFormat="1" applyFont="1" applyFill="1" applyBorder="1"/>
    <xf numFmtId="0" fontId="0" fillId="3" borderId="10" xfId="0" applyNumberFormat="1" applyFill="1" applyBorder="1"/>
    <xf numFmtId="0" fontId="1" fillId="3" borderId="10" xfId="0" applyNumberFormat="1" applyFont="1" applyFill="1" applyBorder="1"/>
    <xf numFmtId="2" fontId="1" fillId="3" borderId="10" xfId="0" applyNumberFormat="1" applyFont="1" applyFill="1" applyBorder="1"/>
    <xf numFmtId="0" fontId="1" fillId="5" borderId="10" xfId="0" applyFont="1" applyFill="1" applyBorder="1"/>
    <xf numFmtId="0" fontId="8" fillId="5" borderId="10" xfId="0" applyNumberFormat="1" applyFont="1" applyFill="1" applyBorder="1"/>
    <xf numFmtId="0" fontId="0" fillId="5" borderId="10" xfId="0" applyNumberFormat="1" applyFill="1" applyBorder="1"/>
    <xf numFmtId="0" fontId="1" fillId="5" borderId="10" xfId="0" applyNumberFormat="1" applyFont="1" applyFill="1" applyBorder="1"/>
    <xf numFmtId="2" fontId="1" fillId="5" borderId="10" xfId="0" applyNumberFormat="1" applyFont="1" applyFill="1" applyBorder="1"/>
    <xf numFmtId="2" fontId="1" fillId="0" borderId="26" xfId="0" applyNumberFormat="1" applyFont="1" applyBorder="1"/>
    <xf numFmtId="2" fontId="1" fillId="0" borderId="27" xfId="0" applyNumberFormat="1" applyFont="1" applyBorder="1"/>
    <xf numFmtId="2" fontId="1" fillId="0" borderId="0" xfId="0" applyNumberFormat="1" applyFont="1" applyBorder="1"/>
    <xf numFmtId="0" fontId="2" fillId="0" borderId="0" xfId="0" applyFont="1" applyBorder="1"/>
    <xf numFmtId="0" fontId="0" fillId="0" borderId="29" xfId="0" applyBorder="1"/>
    <xf numFmtId="0" fontId="1" fillId="6" borderId="10" xfId="0" applyFont="1" applyFill="1" applyBorder="1"/>
    <xf numFmtId="0" fontId="8" fillId="6" borderId="10" xfId="0" applyNumberFormat="1" applyFont="1" applyFill="1" applyBorder="1"/>
    <xf numFmtId="0" fontId="0" fillId="6" borderId="10" xfId="0" applyNumberFormat="1" applyFill="1" applyBorder="1"/>
    <xf numFmtId="0" fontId="1" fillId="6" borderId="10" xfId="0" applyNumberFormat="1" applyFont="1" applyFill="1" applyBorder="1"/>
    <xf numFmtId="2" fontId="1" fillId="6" borderId="10" xfId="0" applyNumberFormat="1" applyFont="1" applyFill="1" applyBorder="1"/>
    <xf numFmtId="2" fontId="2" fillId="0" borderId="7" xfId="0" applyNumberFormat="1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2" fontId="2" fillId="0" borderId="8" xfId="0" applyNumberFormat="1" applyFont="1" applyBorder="1"/>
    <xf numFmtId="0" fontId="2" fillId="0" borderId="22" xfId="0" applyFont="1" applyBorder="1"/>
    <xf numFmtId="0" fontId="2" fillId="0" borderId="3" xfId="0" applyFont="1" applyBorder="1"/>
    <xf numFmtId="2" fontId="2" fillId="0" borderId="23" xfId="0" applyNumberFormat="1" applyFont="1" applyFill="1" applyBorder="1"/>
    <xf numFmtId="0" fontId="2" fillId="0" borderId="21" xfId="0" applyFont="1" applyBorder="1"/>
    <xf numFmtId="0" fontId="2" fillId="0" borderId="19" xfId="0" applyFont="1" applyBorder="1"/>
    <xf numFmtId="0" fontId="5" fillId="0" borderId="7" xfId="0" applyFont="1" applyBorder="1"/>
    <xf numFmtId="0" fontId="2" fillId="0" borderId="7" xfId="0" applyFont="1" applyBorder="1"/>
    <xf numFmtId="0" fontId="2" fillId="2" borderId="7" xfId="0" applyFont="1" applyFill="1" applyBorder="1"/>
    <xf numFmtId="0" fontId="1" fillId="3" borderId="33" xfId="0" applyFont="1" applyFill="1" applyBorder="1"/>
    <xf numFmtId="0" fontId="4" fillId="3" borderId="14" xfId="0" applyFont="1" applyFill="1" applyBorder="1"/>
    <xf numFmtId="2" fontId="4" fillId="3" borderId="14" xfId="0" applyNumberFormat="1" applyFont="1" applyFill="1" applyBorder="1"/>
    <xf numFmtId="2" fontId="4" fillId="3" borderId="34" xfId="0" applyNumberFormat="1" applyFont="1" applyFill="1" applyBorder="1"/>
    <xf numFmtId="0" fontId="0" fillId="3" borderId="24" xfId="0" applyFill="1" applyBorder="1"/>
    <xf numFmtId="2" fontId="2" fillId="0" borderId="13" xfId="0" applyNumberFormat="1" applyFont="1" applyFill="1" applyBorder="1"/>
    <xf numFmtId="0" fontId="6" fillId="0" borderId="7" xfId="0" applyNumberFormat="1" applyFont="1" applyFill="1" applyBorder="1"/>
    <xf numFmtId="0" fontId="4" fillId="5" borderId="33" xfId="0" applyFont="1" applyFill="1" applyBorder="1"/>
    <xf numFmtId="0" fontId="4" fillId="5" borderId="14" xfId="0" applyNumberFormat="1" applyFont="1" applyFill="1" applyBorder="1"/>
    <xf numFmtId="2" fontId="4" fillId="5" borderId="14" xfId="0" applyNumberFormat="1" applyFont="1" applyFill="1" applyBorder="1"/>
    <xf numFmtId="0" fontId="13" fillId="5" borderId="24" xfId="0" applyFont="1" applyFill="1" applyBorder="1"/>
    <xf numFmtId="0" fontId="1" fillId="0" borderId="26" xfId="0" applyNumberFormat="1" applyFont="1" applyBorder="1"/>
    <xf numFmtId="0" fontId="1" fillId="4" borderId="33" xfId="0" applyFont="1" applyFill="1" applyBorder="1"/>
    <xf numFmtId="0" fontId="4" fillId="4" borderId="14" xfId="0" applyNumberFormat="1" applyFont="1" applyFill="1" applyBorder="1"/>
    <xf numFmtId="2" fontId="4" fillId="4" borderId="14" xfId="0" applyNumberFormat="1" applyFont="1" applyFill="1" applyBorder="1"/>
    <xf numFmtId="0" fontId="0" fillId="4" borderId="24" xfId="0" applyFill="1" applyBorder="1"/>
    <xf numFmtId="0" fontId="0" fillId="2" borderId="19" xfId="0" applyFill="1" applyBorder="1"/>
    <xf numFmtId="0" fontId="4" fillId="2" borderId="7" xfId="0" applyNumberFormat="1" applyFont="1" applyFill="1" applyBorder="1"/>
    <xf numFmtId="2" fontId="4" fillId="2" borderId="7" xfId="0" applyNumberFormat="1" applyFont="1" applyFill="1" applyBorder="1"/>
    <xf numFmtId="0" fontId="0" fillId="2" borderId="22" xfId="0" applyFill="1" applyBorder="1"/>
    <xf numFmtId="0" fontId="0" fillId="3" borderId="33" xfId="0" applyFill="1" applyBorder="1"/>
    <xf numFmtId="0" fontId="4" fillId="3" borderId="14" xfId="0" applyNumberFormat="1" applyFont="1" applyFill="1" applyBorder="1"/>
    <xf numFmtId="0" fontId="0" fillId="5" borderId="24" xfId="0" applyFill="1" applyBorder="1"/>
    <xf numFmtId="2" fontId="0" fillId="0" borderId="13" xfId="0" applyNumberFormat="1" applyBorder="1"/>
    <xf numFmtId="2" fontId="0" fillId="0" borderId="13" xfId="0" applyNumberFormat="1" applyFill="1" applyBorder="1"/>
    <xf numFmtId="0" fontId="0" fillId="2" borderId="21" xfId="0" applyFill="1" applyBorder="1"/>
    <xf numFmtId="0" fontId="0" fillId="0" borderId="26" xfId="0" applyNumberFormat="1" applyBorder="1"/>
    <xf numFmtId="0" fontId="4" fillId="4" borderId="33" xfId="0" applyFont="1" applyFill="1" applyBorder="1"/>
    <xf numFmtId="0" fontId="2" fillId="2" borderId="13" xfId="0" applyNumberFormat="1" applyFont="1" applyFill="1" applyBorder="1"/>
    <xf numFmtId="2" fontId="2" fillId="2" borderId="13" xfId="0" applyNumberFormat="1" applyFont="1" applyFill="1" applyBorder="1"/>
    <xf numFmtId="2" fontId="1" fillId="2" borderId="13" xfId="0" applyNumberFormat="1" applyFont="1" applyFill="1" applyBorder="1"/>
    <xf numFmtId="0" fontId="9" fillId="2" borderId="19" xfId="0" applyFont="1" applyFill="1" applyBorder="1"/>
    <xf numFmtId="0" fontId="4" fillId="2" borderId="7" xfId="0" applyFont="1" applyFill="1" applyBorder="1"/>
    <xf numFmtId="0" fontId="9" fillId="3" borderId="33" xfId="0" applyFont="1" applyFill="1" applyBorder="1"/>
    <xf numFmtId="0" fontId="9" fillId="5" borderId="33" xfId="0" applyFont="1" applyFill="1" applyBorder="1"/>
    <xf numFmtId="0" fontId="9" fillId="4" borderId="33" xfId="0" applyFont="1" applyFill="1" applyBorder="1"/>
    <xf numFmtId="2" fontId="0" fillId="2" borderId="13" xfId="0" applyNumberFormat="1" applyFill="1" applyBorder="1"/>
    <xf numFmtId="0" fontId="1" fillId="5" borderId="33" xfId="0" applyFont="1" applyFill="1" applyBorder="1"/>
    <xf numFmtId="0" fontId="2" fillId="2" borderId="12" xfId="0" applyFont="1" applyFill="1" applyBorder="1"/>
    <xf numFmtId="0" fontId="4" fillId="0" borderId="19" xfId="0" applyFont="1" applyBorder="1"/>
    <xf numFmtId="0" fontId="4" fillId="0" borderId="7" xfId="0" applyNumberFormat="1" applyFont="1" applyBorder="1"/>
    <xf numFmtId="0" fontId="4" fillId="0" borderId="7" xfId="0" applyFont="1" applyBorder="1"/>
    <xf numFmtId="2" fontId="4" fillId="0" borderId="7" xfId="0" applyNumberFormat="1" applyFont="1" applyBorder="1"/>
    <xf numFmtId="0" fontId="4" fillId="3" borderId="33" xfId="0" applyFont="1" applyFill="1" applyBorder="1"/>
    <xf numFmtId="2" fontId="4" fillId="3" borderId="36" xfId="0" applyNumberFormat="1" applyFont="1" applyFill="1" applyBorder="1"/>
    <xf numFmtId="0" fontId="6" fillId="0" borderId="19" xfId="0" applyFont="1" applyBorder="1"/>
    <xf numFmtId="2" fontId="12" fillId="0" borderId="7" xfId="0" applyNumberFormat="1" applyFont="1" applyBorder="1"/>
    <xf numFmtId="0" fontId="1" fillId="4" borderId="14" xfId="0" applyNumberFormat="1" applyFont="1" applyFill="1" applyBorder="1"/>
    <xf numFmtId="0" fontId="5" fillId="0" borderId="19" xfId="0" applyFont="1" applyBorder="1"/>
    <xf numFmtId="0" fontId="11" fillId="0" borderId="7" xfId="0" applyNumberFormat="1" applyFont="1" applyBorder="1"/>
    <xf numFmtId="0" fontId="1" fillId="0" borderId="13" xfId="0" applyNumberFormat="1" applyFont="1" applyBorder="1"/>
    <xf numFmtId="0" fontId="0" fillId="5" borderId="33" xfId="0" applyFill="1" applyBorder="1"/>
    <xf numFmtId="0" fontId="0" fillId="4" borderId="33" xfId="0" applyFill="1" applyBorder="1"/>
    <xf numFmtId="0" fontId="4" fillId="2" borderId="19" xfId="0" applyFont="1" applyFill="1" applyBorder="1"/>
    <xf numFmtId="2" fontId="1" fillId="0" borderId="11" xfId="0" applyNumberFormat="1" applyFont="1" applyBorder="1"/>
    <xf numFmtId="2" fontId="1" fillId="3" borderId="11" xfId="0" applyNumberFormat="1" applyFont="1" applyFill="1" applyBorder="1"/>
    <xf numFmtId="2" fontId="1" fillId="5" borderId="11" xfId="0" applyNumberFormat="1" applyFont="1" applyFill="1" applyBorder="1"/>
    <xf numFmtId="2" fontId="1" fillId="6" borderId="11" xfId="0" applyNumberFormat="1" applyFont="1" applyFill="1" applyBorder="1"/>
    <xf numFmtId="2" fontId="1" fillId="2" borderId="11" xfId="0" applyNumberFormat="1" applyFont="1" applyFill="1" applyBorder="1"/>
    <xf numFmtId="0" fontId="0" fillId="0" borderId="3" xfId="0" applyBorder="1"/>
    <xf numFmtId="0" fontId="0" fillId="6" borderId="21" xfId="0" applyFill="1" applyBorder="1"/>
    <xf numFmtId="2" fontId="2" fillId="2" borderId="23" xfId="0" applyNumberFormat="1" applyFont="1" applyFill="1" applyBorder="1"/>
    <xf numFmtId="0" fontId="0" fillId="3" borderId="28" xfId="0" applyFill="1" applyBorder="1"/>
    <xf numFmtId="0" fontId="0" fillId="2" borderId="3" xfId="0" applyFill="1" applyBorder="1"/>
    <xf numFmtId="0" fontId="2" fillId="2" borderId="32" xfId="0" applyFont="1" applyFill="1" applyBorder="1"/>
    <xf numFmtId="0" fontId="9" fillId="0" borderId="7" xfId="0" applyNumberFormat="1" applyFont="1" applyBorder="1"/>
    <xf numFmtId="0" fontId="9" fillId="2" borderId="7" xfId="0" applyFont="1" applyFill="1" applyBorder="1"/>
    <xf numFmtId="0" fontId="4" fillId="5" borderId="14" xfId="0" applyFont="1" applyFill="1" applyBorder="1"/>
    <xf numFmtId="0" fontId="9" fillId="5" borderId="14" xfId="0" applyFont="1" applyFill="1" applyBorder="1"/>
    <xf numFmtId="0" fontId="0" fillId="0" borderId="26" xfId="0" applyBorder="1"/>
    <xf numFmtId="0" fontId="4" fillId="4" borderId="14" xfId="0" applyFont="1" applyFill="1" applyBorder="1"/>
    <xf numFmtId="0" fontId="9" fillId="4" borderId="14" xfId="0" applyFont="1" applyFill="1" applyBorder="1"/>
    <xf numFmtId="0" fontId="0" fillId="7" borderId="32" xfId="0" applyFill="1" applyBorder="1"/>
    <xf numFmtId="0" fontId="1" fillId="0" borderId="13" xfId="0" applyFont="1" applyBorder="1"/>
    <xf numFmtId="2" fontId="1" fillId="0" borderId="13" xfId="0" applyNumberFormat="1" applyFont="1" applyBorder="1"/>
    <xf numFmtId="2" fontId="1" fillId="0" borderId="23" xfId="0" applyNumberFormat="1" applyFont="1" applyBorder="1"/>
    <xf numFmtId="0" fontId="1" fillId="0" borderId="7" xfId="0" applyFont="1" applyBorder="1"/>
    <xf numFmtId="2" fontId="1" fillId="0" borderId="7" xfId="0" applyNumberFormat="1" applyFont="1" applyBorder="1"/>
    <xf numFmtId="0" fontId="1" fillId="0" borderId="30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1" fillId="3" borderId="37" xfId="0" applyFont="1" applyFill="1" applyBorder="1"/>
    <xf numFmtId="0" fontId="1" fillId="5" borderId="37" xfId="0" applyFont="1" applyFill="1" applyBorder="1"/>
    <xf numFmtId="0" fontId="1" fillId="7" borderId="31" xfId="0" applyFont="1" applyFill="1" applyBorder="1"/>
    <xf numFmtId="0" fontId="1" fillId="7" borderId="4" xfId="0" applyFont="1" applyFill="1" applyBorder="1"/>
    <xf numFmtId="2" fontId="1" fillId="7" borderId="4" xfId="0" applyNumberFormat="1" applyFont="1" applyFill="1" applyBorder="1"/>
    <xf numFmtId="2" fontId="1" fillId="7" borderId="5" xfId="0" applyNumberFormat="1" applyFont="1" applyFill="1" applyBorder="1"/>
    <xf numFmtId="0" fontId="8" fillId="0" borderId="13" xfId="0" applyNumberFormat="1" applyFont="1" applyBorder="1"/>
    <xf numFmtId="0" fontId="8" fillId="0" borderId="7" xfId="0" applyFont="1" applyBorder="1"/>
    <xf numFmtId="2" fontId="1" fillId="0" borderId="8" xfId="0" applyNumberFormat="1" applyFont="1" applyBorder="1"/>
    <xf numFmtId="0" fontId="1" fillId="2" borderId="30" xfId="0" applyFont="1" applyFill="1" applyBorder="1"/>
    <xf numFmtId="0" fontId="8" fillId="2" borderId="1" xfId="0" applyNumberFormat="1" applyFont="1" applyFill="1" applyBorder="1"/>
    <xf numFmtId="0" fontId="0" fillId="2" borderId="1" xfId="0" applyNumberFormat="1" applyFill="1" applyBorder="1"/>
    <xf numFmtId="0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2" xfId="0" applyNumberFormat="1" applyFont="1" applyFill="1" applyBorder="1"/>
    <xf numFmtId="0" fontId="8" fillId="7" borderId="4" xfId="0" applyNumberFormat="1" applyFont="1" applyFill="1" applyBorder="1"/>
    <xf numFmtId="0" fontId="0" fillId="7" borderId="4" xfId="0" applyNumberFormat="1" applyFill="1" applyBorder="1"/>
    <xf numFmtId="0" fontId="1" fillId="7" borderId="4" xfId="0" applyNumberFormat="1" applyFont="1" applyFill="1" applyBorder="1"/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2" fontId="4" fillId="2" borderId="11" xfId="0" applyNumberFormat="1" applyFont="1" applyFill="1" applyBorder="1"/>
    <xf numFmtId="2" fontId="9" fillId="0" borderId="11" xfId="0" applyNumberFormat="1" applyFont="1" applyBorder="1"/>
    <xf numFmtId="2" fontId="2" fillId="0" borderId="11" xfId="0" applyNumberFormat="1" applyFont="1" applyBorder="1"/>
    <xf numFmtId="2" fontId="0" fillId="0" borderId="11" xfId="0" applyNumberFormat="1" applyFill="1" applyBorder="1"/>
    <xf numFmtId="0" fontId="0" fillId="0" borderId="11" xfId="0" applyBorder="1"/>
    <xf numFmtId="2" fontId="2" fillId="0" borderId="11" xfId="0" applyNumberFormat="1" applyFont="1" applyFill="1" applyBorder="1"/>
    <xf numFmtId="0" fontId="8" fillId="0" borderId="0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5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0" fontId="14" fillId="2" borderId="11" xfId="0" applyNumberFormat="1" applyFon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321"/>
  <sheetViews>
    <sheetView tabSelected="1" workbookViewId="0">
      <selection activeCell="M15" sqref="M15"/>
    </sheetView>
  </sheetViews>
  <sheetFormatPr defaultRowHeight="15"/>
  <cols>
    <col min="3" max="3" width="10.5703125" customWidth="1"/>
    <col min="4" max="4" width="7" customWidth="1"/>
    <col min="5" max="5" width="9.140625" customWidth="1"/>
    <col min="8" max="8" width="12.42578125" customWidth="1"/>
  </cols>
  <sheetData>
    <row r="3" spans="1:10">
      <c r="B3" s="1"/>
      <c r="C3" s="1"/>
      <c r="D3" s="1"/>
      <c r="E3" s="1"/>
      <c r="F3" s="1"/>
      <c r="G3" s="1"/>
      <c r="H3" s="1"/>
      <c r="I3" s="2"/>
      <c r="J3" s="1"/>
    </row>
    <row r="4" spans="1:10">
      <c r="B4" s="1"/>
      <c r="C4" s="1"/>
      <c r="D4" s="1"/>
      <c r="E4" s="1"/>
      <c r="F4" s="249" t="s">
        <v>0</v>
      </c>
      <c r="G4" s="249"/>
      <c r="H4" s="249"/>
      <c r="J4" s="1"/>
    </row>
    <row r="5" spans="1:10">
      <c r="B5" s="1"/>
      <c r="C5" s="1"/>
      <c r="D5" s="1"/>
      <c r="E5" s="1"/>
      <c r="F5" s="249" t="s">
        <v>1</v>
      </c>
      <c r="G5" s="249"/>
      <c r="H5" s="249"/>
      <c r="I5" s="249"/>
      <c r="J5" s="249"/>
    </row>
    <row r="6" spans="1:10">
      <c r="B6" s="3"/>
      <c r="C6" s="1"/>
      <c r="D6" s="1"/>
      <c r="E6" s="1"/>
      <c r="F6" s="1"/>
      <c r="G6" s="1" t="s">
        <v>169</v>
      </c>
      <c r="H6" s="1"/>
      <c r="I6" s="1"/>
      <c r="J6" s="1"/>
    </row>
    <row r="7" spans="1:10">
      <c r="B7" s="1"/>
      <c r="C7" s="1"/>
      <c r="D7" s="1"/>
      <c r="E7" s="1"/>
      <c r="F7" s="1"/>
      <c r="G7" s="2"/>
      <c r="H7" s="1"/>
      <c r="I7" s="1"/>
      <c r="J7" s="1"/>
    </row>
    <row r="8" spans="1:10">
      <c r="B8" s="254" t="s">
        <v>174</v>
      </c>
      <c r="C8" s="254"/>
      <c r="D8" s="254"/>
      <c r="E8" s="254"/>
      <c r="F8" s="254"/>
      <c r="G8" s="254"/>
      <c r="H8" s="254"/>
      <c r="I8" s="4"/>
      <c r="J8" s="1"/>
    </row>
    <row r="9" spans="1:10">
      <c r="A9" s="254" t="s">
        <v>173</v>
      </c>
      <c r="B9" s="254"/>
      <c r="C9" s="254"/>
      <c r="D9" s="254"/>
      <c r="E9" s="254"/>
      <c r="F9" s="254"/>
      <c r="G9" s="254"/>
      <c r="H9" s="254"/>
      <c r="I9" s="254"/>
      <c r="J9" s="5"/>
    </row>
    <row r="10" spans="1:10" ht="15.75" thickBot="1"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127" t="s">
        <v>2</v>
      </c>
      <c r="B11" s="6"/>
      <c r="C11" s="6"/>
      <c r="D11" s="6" t="s">
        <v>3</v>
      </c>
      <c r="E11" s="7" t="s">
        <v>4</v>
      </c>
      <c r="F11" s="8"/>
      <c r="G11" s="6"/>
      <c r="H11" s="9" t="s">
        <v>5</v>
      </c>
      <c r="I11" s="10" t="s">
        <v>6</v>
      </c>
    </row>
    <row r="12" spans="1:10" ht="15.75" thickBot="1">
      <c r="A12" s="128" t="s">
        <v>7</v>
      </c>
      <c r="B12" s="11"/>
      <c r="C12" s="11"/>
      <c r="D12" s="12" t="s">
        <v>8</v>
      </c>
      <c r="E12" s="12" t="s">
        <v>9</v>
      </c>
      <c r="F12" s="13" t="s">
        <v>10</v>
      </c>
      <c r="G12" s="12" t="s">
        <v>11</v>
      </c>
      <c r="H12" s="14" t="s">
        <v>12</v>
      </c>
      <c r="I12" s="129" t="s">
        <v>13</v>
      </c>
    </row>
    <row r="13" spans="1:10">
      <c r="A13" s="119"/>
      <c r="B13" s="1"/>
      <c r="C13" s="255" t="s">
        <v>166</v>
      </c>
      <c r="D13" s="256"/>
      <c r="E13" s="256"/>
      <c r="F13" s="256"/>
      <c r="G13" s="257"/>
      <c r="H13" s="130"/>
      <c r="I13" s="132"/>
    </row>
    <row r="14" spans="1:10">
      <c r="A14" s="250" t="s">
        <v>14</v>
      </c>
      <c r="B14" s="250"/>
      <c r="C14" s="250"/>
      <c r="D14" s="16"/>
      <c r="E14" s="16"/>
      <c r="F14" s="17"/>
      <c r="G14" s="16"/>
      <c r="H14" s="41"/>
      <c r="I14" s="19"/>
    </row>
    <row r="15" spans="1:10">
      <c r="A15" s="20"/>
      <c r="B15" s="21" t="s">
        <v>15</v>
      </c>
      <c r="C15" s="22"/>
      <c r="D15" s="23"/>
      <c r="E15" s="23"/>
      <c r="F15" s="24"/>
      <c r="G15" s="23"/>
      <c r="H15" s="41"/>
      <c r="I15" s="19"/>
    </row>
    <row r="16" spans="1:10">
      <c r="A16" s="26" t="s">
        <v>16</v>
      </c>
      <c r="B16" s="27"/>
      <c r="C16" s="27"/>
      <c r="D16" s="27">
        <v>150</v>
      </c>
      <c r="E16" s="28">
        <v>4.76</v>
      </c>
      <c r="F16" s="28">
        <v>5.47</v>
      </c>
      <c r="G16" s="28">
        <v>19.3</v>
      </c>
      <c r="H16" s="29">
        <v>143</v>
      </c>
      <c r="I16" s="44">
        <v>127</v>
      </c>
    </row>
    <row r="17" spans="1:9">
      <c r="A17" s="26" t="s">
        <v>17</v>
      </c>
      <c r="B17" s="26"/>
      <c r="C17" s="26"/>
      <c r="D17" s="27">
        <v>14</v>
      </c>
      <c r="E17" s="31">
        <v>8</v>
      </c>
      <c r="F17" s="31">
        <v>18</v>
      </c>
      <c r="G17" s="31">
        <v>65</v>
      </c>
      <c r="H17" s="34">
        <v>61.35</v>
      </c>
      <c r="I17" s="35"/>
    </row>
    <row r="18" spans="1:9">
      <c r="A18" s="32" t="s">
        <v>18</v>
      </c>
      <c r="B18" s="27"/>
      <c r="C18" s="27"/>
      <c r="D18" s="33">
        <v>160</v>
      </c>
      <c r="E18" s="31">
        <v>3.68</v>
      </c>
      <c r="F18" s="31">
        <v>3.6</v>
      </c>
      <c r="G18" s="31">
        <v>12.3</v>
      </c>
      <c r="H18" s="34">
        <v>100.8</v>
      </c>
      <c r="I18" s="35">
        <v>198</v>
      </c>
    </row>
    <row r="19" spans="1:9">
      <c r="A19" s="26" t="s">
        <v>19</v>
      </c>
      <c r="B19" s="30"/>
      <c r="C19" s="30"/>
      <c r="D19" s="27">
        <v>5</v>
      </c>
      <c r="E19" s="28">
        <v>1.33</v>
      </c>
      <c r="F19" s="28">
        <v>1.35</v>
      </c>
      <c r="G19" s="28">
        <v>0</v>
      </c>
      <c r="H19" s="29">
        <v>16.600000000000001</v>
      </c>
      <c r="I19" s="44">
        <v>27</v>
      </c>
    </row>
    <row r="20" spans="1:9" ht="15.75" thickBot="1">
      <c r="A20" s="60" t="s">
        <v>20</v>
      </c>
      <c r="B20" s="72"/>
      <c r="C20" s="72"/>
      <c r="D20" s="72">
        <v>22</v>
      </c>
      <c r="E20" s="92">
        <v>2.85</v>
      </c>
      <c r="F20" s="92">
        <v>2.58</v>
      </c>
      <c r="G20" s="92">
        <v>0.15</v>
      </c>
      <c r="H20" s="133">
        <v>35.32</v>
      </c>
      <c r="I20" s="134">
        <v>146</v>
      </c>
    </row>
    <row r="21" spans="1:9" ht="15.75" thickBot="1">
      <c r="A21" s="139"/>
      <c r="B21" s="140" t="s">
        <v>21</v>
      </c>
      <c r="C21" s="140"/>
      <c r="D21" s="141">
        <f t="shared" ref="D21:H21" si="0">SUM(D16:D20)</f>
        <v>351</v>
      </c>
      <c r="E21" s="141">
        <f t="shared" si="0"/>
        <v>20.620000000000005</v>
      </c>
      <c r="F21" s="141">
        <f t="shared" si="0"/>
        <v>31</v>
      </c>
      <c r="G21" s="141">
        <f t="shared" si="0"/>
        <v>96.75</v>
      </c>
      <c r="H21" s="142">
        <f t="shared" si="0"/>
        <v>357.07</v>
      </c>
      <c r="I21" s="143"/>
    </row>
    <row r="22" spans="1:9">
      <c r="A22" s="135"/>
      <c r="B22" s="136"/>
      <c r="C22" s="137"/>
      <c r="D22" s="138"/>
      <c r="E22" s="126"/>
      <c r="F22" s="126"/>
      <c r="G22" s="126"/>
      <c r="H22" s="126"/>
      <c r="I22" s="131"/>
    </row>
    <row r="23" spans="1:9">
      <c r="A23" s="20"/>
      <c r="B23" s="40" t="s">
        <v>22</v>
      </c>
      <c r="C23" s="23"/>
      <c r="D23" s="23"/>
      <c r="E23" s="25"/>
      <c r="F23" s="25"/>
      <c r="G23" s="25"/>
      <c r="H23" s="25"/>
      <c r="I23" s="19"/>
    </row>
    <row r="24" spans="1:9">
      <c r="A24" s="36" t="s">
        <v>23</v>
      </c>
      <c r="B24" s="42"/>
      <c r="C24" s="42"/>
      <c r="D24" s="42">
        <v>30</v>
      </c>
      <c r="E24" s="37">
        <v>0.77</v>
      </c>
      <c r="F24" s="37">
        <v>0</v>
      </c>
      <c r="G24" s="37">
        <v>1.63</v>
      </c>
      <c r="H24" s="37">
        <v>9.6</v>
      </c>
      <c r="I24" s="15">
        <v>121</v>
      </c>
    </row>
    <row r="25" spans="1:9">
      <c r="A25" s="43" t="s">
        <v>24</v>
      </c>
      <c r="B25" s="26"/>
      <c r="C25" s="26"/>
      <c r="D25" s="26">
        <v>150</v>
      </c>
      <c r="E25" s="31">
        <v>1.1599999999999999</v>
      </c>
      <c r="F25" s="31">
        <v>2.5499999999999998</v>
      </c>
      <c r="G25" s="31">
        <v>5.46</v>
      </c>
      <c r="H25" s="31">
        <v>47</v>
      </c>
      <c r="I25" s="35">
        <v>29</v>
      </c>
    </row>
    <row r="26" spans="1:9">
      <c r="A26" s="43" t="s">
        <v>25</v>
      </c>
      <c r="B26" s="26"/>
      <c r="C26" s="26"/>
      <c r="D26" s="26">
        <v>5</v>
      </c>
      <c r="E26" s="31">
        <v>0.12</v>
      </c>
      <c r="F26" s="31">
        <v>0.72</v>
      </c>
      <c r="G26" s="31">
        <v>0.16</v>
      </c>
      <c r="H26" s="31">
        <v>7.9</v>
      </c>
      <c r="I26" s="35">
        <v>30</v>
      </c>
    </row>
    <row r="27" spans="1:9">
      <c r="A27" s="36" t="s">
        <v>26</v>
      </c>
      <c r="B27" s="42"/>
      <c r="C27" s="42"/>
      <c r="D27" s="42">
        <v>70</v>
      </c>
      <c r="E27" s="37">
        <v>10.199999999999999</v>
      </c>
      <c r="F27" s="37">
        <v>8.7799999999999994</v>
      </c>
      <c r="G27" s="37">
        <v>1.7</v>
      </c>
      <c r="H27" s="37">
        <v>117.1</v>
      </c>
      <c r="I27" s="15">
        <v>100</v>
      </c>
    </row>
    <row r="28" spans="1:9">
      <c r="A28" s="43" t="s">
        <v>27</v>
      </c>
      <c r="B28" s="27"/>
      <c r="C28" s="27"/>
      <c r="D28" s="27">
        <v>120</v>
      </c>
      <c r="E28" s="28">
        <v>1.56</v>
      </c>
      <c r="F28" s="28">
        <v>4.5999999999999996</v>
      </c>
      <c r="G28" s="28">
        <v>13.66</v>
      </c>
      <c r="H28" s="28">
        <v>97.34</v>
      </c>
      <c r="I28" s="44">
        <v>114</v>
      </c>
    </row>
    <row r="29" spans="1:9">
      <c r="A29" s="32" t="s">
        <v>28</v>
      </c>
      <c r="B29" s="27"/>
      <c r="C29" s="27"/>
      <c r="D29" s="27">
        <v>150</v>
      </c>
      <c r="E29" s="28">
        <v>0.4</v>
      </c>
      <c r="F29" s="28">
        <v>0</v>
      </c>
      <c r="G29" s="28">
        <v>14.4</v>
      </c>
      <c r="H29" s="28">
        <v>57.6</v>
      </c>
      <c r="I29" s="44">
        <v>158</v>
      </c>
    </row>
    <row r="30" spans="1:9">
      <c r="A30" s="36" t="s">
        <v>172</v>
      </c>
      <c r="B30" s="42"/>
      <c r="C30" s="42"/>
      <c r="D30" s="42">
        <v>25</v>
      </c>
      <c r="E30" s="37">
        <v>1.87</v>
      </c>
      <c r="F30" s="37">
        <v>0.25</v>
      </c>
      <c r="G30" s="37">
        <v>14.5</v>
      </c>
      <c r="H30" s="38">
        <v>61.75</v>
      </c>
      <c r="I30" s="15"/>
    </row>
    <row r="31" spans="1:9" ht="15.75" thickBot="1">
      <c r="A31" s="60" t="s">
        <v>29</v>
      </c>
      <c r="B31" s="61"/>
      <c r="C31" s="61"/>
      <c r="D31" s="61">
        <v>40</v>
      </c>
      <c r="E31" s="92">
        <v>3.2</v>
      </c>
      <c r="F31" s="92">
        <v>0.52</v>
      </c>
      <c r="G31" s="92">
        <v>18.399999999999999</v>
      </c>
      <c r="H31" s="144">
        <v>92.8</v>
      </c>
      <c r="I31" s="134"/>
    </row>
    <row r="32" spans="1:9" ht="15.75" thickBot="1">
      <c r="A32" s="146"/>
      <c r="B32" s="147" t="s">
        <v>21</v>
      </c>
      <c r="C32" s="147"/>
      <c r="D32" s="147">
        <f>D24+D25+D26+D27+D28+D29+D31</f>
        <v>565</v>
      </c>
      <c r="E32" s="148">
        <f>SUM(E24:E31)</f>
        <v>19.28</v>
      </c>
      <c r="F32" s="148">
        <f>SUM(F24:F31)</f>
        <v>17.419999999999998</v>
      </c>
      <c r="G32" s="148">
        <f>SUM(G24:G31)</f>
        <v>69.91</v>
      </c>
      <c r="H32" s="148">
        <f>SUM(H24:H31)</f>
        <v>491.09000000000003</v>
      </c>
      <c r="I32" s="149"/>
    </row>
    <row r="33" spans="1:9">
      <c r="A33" s="53"/>
      <c r="B33" s="145" t="s">
        <v>30</v>
      </c>
      <c r="C33" s="17"/>
      <c r="D33" s="17"/>
      <c r="E33" s="18"/>
      <c r="F33" s="18"/>
      <c r="G33" s="18"/>
      <c r="H33" s="18"/>
      <c r="I33" s="86"/>
    </row>
    <row r="34" spans="1:9">
      <c r="A34" s="43" t="s">
        <v>31</v>
      </c>
      <c r="B34" s="27"/>
      <c r="C34" s="27"/>
      <c r="D34" s="27">
        <v>30</v>
      </c>
      <c r="E34" s="46">
        <v>0.7</v>
      </c>
      <c r="F34" s="46">
        <v>1.99</v>
      </c>
      <c r="G34" s="46">
        <v>2.4</v>
      </c>
      <c r="H34" s="46">
        <v>28.86</v>
      </c>
      <c r="I34" s="47">
        <v>21</v>
      </c>
    </row>
    <row r="35" spans="1:9">
      <c r="A35" s="43" t="s">
        <v>32</v>
      </c>
      <c r="B35" s="27"/>
      <c r="C35" s="27"/>
      <c r="D35" s="27">
        <v>115</v>
      </c>
      <c r="E35" s="28">
        <v>16</v>
      </c>
      <c r="F35" s="28">
        <v>9.6999999999999993</v>
      </c>
      <c r="G35" s="28">
        <v>18</v>
      </c>
      <c r="H35" s="28">
        <v>219</v>
      </c>
      <c r="I35" s="44">
        <v>136</v>
      </c>
    </row>
    <row r="36" spans="1:9">
      <c r="A36" s="36" t="s">
        <v>33</v>
      </c>
      <c r="B36" s="42"/>
      <c r="C36" s="42"/>
      <c r="D36" s="42">
        <v>150</v>
      </c>
      <c r="E36" s="37">
        <v>4.2</v>
      </c>
      <c r="F36" s="37">
        <v>4.8</v>
      </c>
      <c r="G36" s="37">
        <v>5.4</v>
      </c>
      <c r="H36" s="38">
        <v>84</v>
      </c>
      <c r="I36" s="15">
        <v>199</v>
      </c>
    </row>
    <row r="37" spans="1:9" ht="15.75" thickBot="1">
      <c r="A37" s="36" t="s">
        <v>172</v>
      </c>
      <c r="B37" s="42"/>
      <c r="C37" s="42"/>
      <c r="D37" s="61">
        <v>30</v>
      </c>
      <c r="E37" s="92">
        <v>2.25</v>
      </c>
      <c r="F37" s="92">
        <v>0.3</v>
      </c>
      <c r="G37" s="92">
        <v>17.399999999999999</v>
      </c>
      <c r="H37" s="144">
        <v>74.099999999999994</v>
      </c>
      <c r="I37" s="134"/>
    </row>
    <row r="38" spans="1:9" ht="15.75" thickBot="1">
      <c r="A38" s="151"/>
      <c r="B38" s="152" t="s">
        <v>21</v>
      </c>
      <c r="C38" s="152"/>
      <c r="D38" s="153">
        <f t="shared" ref="D38:H38" si="1">SUM(D34:D37)</f>
        <v>325</v>
      </c>
      <c r="E38" s="153">
        <f t="shared" si="1"/>
        <v>23.15</v>
      </c>
      <c r="F38" s="153">
        <f t="shared" si="1"/>
        <v>16.79</v>
      </c>
      <c r="G38" s="153">
        <f t="shared" si="1"/>
        <v>43.199999999999996</v>
      </c>
      <c r="H38" s="153">
        <f t="shared" si="1"/>
        <v>405.96000000000004</v>
      </c>
      <c r="I38" s="154"/>
    </row>
    <row r="39" spans="1:9" ht="15.75" thickBot="1">
      <c r="A39" s="251" t="s">
        <v>34</v>
      </c>
      <c r="B39" s="251"/>
      <c r="C39" s="252"/>
      <c r="D39" s="150"/>
      <c r="E39" s="116">
        <f>SUM(E21+E32+E38)</f>
        <v>63.050000000000004</v>
      </c>
      <c r="F39" s="116">
        <f>SUM(F21+F32+F38)</f>
        <v>65.210000000000008</v>
      </c>
      <c r="G39" s="116">
        <f>SUM(G21+G32+G38)</f>
        <v>209.85999999999999</v>
      </c>
      <c r="H39" s="116">
        <f>SUM(H21+H32+H38)</f>
        <v>1254.1200000000001</v>
      </c>
      <c r="I39" s="86"/>
    </row>
    <row r="40" spans="1:9">
      <c r="A40" s="48"/>
      <c r="B40" s="49"/>
      <c r="C40" s="49"/>
      <c r="D40" s="49"/>
      <c r="E40" s="50"/>
      <c r="F40" s="50"/>
      <c r="G40" s="50"/>
      <c r="H40" s="50"/>
      <c r="I40" s="103"/>
    </row>
    <row r="41" spans="1:9">
      <c r="A41" s="253" t="s">
        <v>35</v>
      </c>
      <c r="B41" s="253"/>
      <c r="C41" s="253"/>
      <c r="D41" s="24"/>
      <c r="E41" s="25"/>
      <c r="F41" s="25"/>
      <c r="G41" s="25"/>
      <c r="H41" s="25"/>
      <c r="I41" s="23"/>
    </row>
    <row r="42" spans="1:9">
      <c r="A42" s="53"/>
      <c r="B42" s="54" t="s">
        <v>15</v>
      </c>
      <c r="C42" s="17"/>
      <c r="D42" s="17"/>
      <c r="E42" s="18"/>
      <c r="F42" s="18"/>
      <c r="G42" s="18"/>
      <c r="H42" s="18"/>
      <c r="I42" s="19"/>
    </row>
    <row r="43" spans="1:9">
      <c r="A43" s="36" t="s">
        <v>36</v>
      </c>
      <c r="B43" s="42"/>
      <c r="C43" s="42"/>
      <c r="D43" s="33">
        <v>150</v>
      </c>
      <c r="E43" s="37">
        <v>5.3</v>
      </c>
      <c r="F43" s="37">
        <v>5.6</v>
      </c>
      <c r="G43" s="37">
        <v>20.5</v>
      </c>
      <c r="H43" s="38">
        <v>148</v>
      </c>
      <c r="I43" s="15">
        <v>123</v>
      </c>
    </row>
    <row r="44" spans="1:9">
      <c r="A44" s="36" t="s">
        <v>37</v>
      </c>
      <c r="B44" s="42"/>
      <c r="C44" s="42"/>
      <c r="D44" s="42">
        <v>30</v>
      </c>
      <c r="E44" s="37">
        <v>2.4</v>
      </c>
      <c r="F44" s="37">
        <v>0.3</v>
      </c>
      <c r="G44" s="37">
        <v>17.399999999999999</v>
      </c>
      <c r="H44" s="38">
        <v>74.099999999999994</v>
      </c>
      <c r="I44" s="35"/>
    </row>
    <row r="45" spans="1:9">
      <c r="A45" s="36" t="s">
        <v>38</v>
      </c>
      <c r="B45" s="42"/>
      <c r="C45" s="42"/>
      <c r="D45" s="42">
        <v>5</v>
      </c>
      <c r="E45" s="37">
        <v>0.05</v>
      </c>
      <c r="F45" s="37">
        <v>3.6</v>
      </c>
      <c r="G45" s="37">
        <v>0.03</v>
      </c>
      <c r="H45" s="38">
        <v>32.799999999999997</v>
      </c>
      <c r="I45" s="15">
        <v>27</v>
      </c>
    </row>
    <row r="46" spans="1:9" ht="15.75" thickBot="1">
      <c r="A46" s="60" t="s">
        <v>39</v>
      </c>
      <c r="B46" s="61"/>
      <c r="C46" s="61"/>
      <c r="D46" s="61">
        <v>165</v>
      </c>
      <c r="E46" s="92">
        <v>4.5999999999999996</v>
      </c>
      <c r="F46" s="92">
        <v>5.28</v>
      </c>
      <c r="G46" s="92">
        <v>7.75</v>
      </c>
      <c r="H46" s="144">
        <v>95.6</v>
      </c>
      <c r="I46" s="134">
        <v>211</v>
      </c>
    </row>
    <row r="47" spans="1:9" ht="15.75" thickBot="1">
      <c r="A47" s="159"/>
      <c r="B47" s="160" t="s">
        <v>21</v>
      </c>
      <c r="C47" s="160"/>
      <c r="D47" s="160">
        <f>D72+D44+D45+D46</f>
        <v>350</v>
      </c>
      <c r="E47" s="141">
        <f>SUM(E43:E46)</f>
        <v>12.349999999999998</v>
      </c>
      <c r="F47" s="141">
        <f>SUM(F43:F46)</f>
        <v>14.780000000000001</v>
      </c>
      <c r="G47" s="141">
        <f>SUM(G43:G46)</f>
        <v>45.68</v>
      </c>
      <c r="H47" s="141">
        <f>SUM(H43:H46)</f>
        <v>350.5</v>
      </c>
      <c r="I47" s="143"/>
    </row>
    <row r="48" spans="1:9">
      <c r="A48" s="155"/>
      <c r="B48" s="156"/>
      <c r="C48" s="156"/>
      <c r="D48" s="156"/>
      <c r="E48" s="157"/>
      <c r="F48" s="157"/>
      <c r="G48" s="157"/>
      <c r="H48" s="157"/>
      <c r="I48" s="158"/>
    </row>
    <row r="49" spans="1:9">
      <c r="A49" s="20"/>
      <c r="B49" s="57" t="s">
        <v>22</v>
      </c>
      <c r="C49" s="24"/>
      <c r="D49" s="24"/>
      <c r="E49" s="25"/>
      <c r="F49" s="25"/>
      <c r="G49" s="25"/>
      <c r="H49" s="25"/>
      <c r="I49" s="19"/>
    </row>
    <row r="50" spans="1:9">
      <c r="A50" s="43" t="s">
        <v>40</v>
      </c>
      <c r="B50" s="33"/>
      <c r="C50" s="33"/>
      <c r="D50" s="26">
        <v>30</v>
      </c>
      <c r="E50" s="31">
        <v>0.38</v>
      </c>
      <c r="F50" s="31">
        <v>2.48</v>
      </c>
      <c r="G50" s="31">
        <v>3.26</v>
      </c>
      <c r="H50" s="31">
        <v>37</v>
      </c>
      <c r="I50" s="35">
        <v>23</v>
      </c>
    </row>
    <row r="51" spans="1:9">
      <c r="A51" s="43" t="s">
        <v>41</v>
      </c>
      <c r="B51" s="33"/>
      <c r="C51" s="33"/>
      <c r="D51" s="33">
        <v>180</v>
      </c>
      <c r="E51" s="31">
        <v>1.65</v>
      </c>
      <c r="F51" s="31">
        <v>5</v>
      </c>
      <c r="G51" s="31">
        <v>12.7</v>
      </c>
      <c r="H51" s="31">
        <v>94</v>
      </c>
      <c r="I51" s="35">
        <v>34</v>
      </c>
    </row>
    <row r="52" spans="1:9">
      <c r="A52" s="43" t="s">
        <v>42</v>
      </c>
      <c r="B52" s="33"/>
      <c r="C52" s="33"/>
      <c r="D52" s="26">
        <v>5</v>
      </c>
      <c r="E52" s="31">
        <v>0.12</v>
      </c>
      <c r="F52" s="31">
        <v>0.72</v>
      </c>
      <c r="G52" s="31">
        <v>0.16</v>
      </c>
      <c r="H52" s="31">
        <v>7.9</v>
      </c>
      <c r="I52" s="35">
        <v>30</v>
      </c>
    </row>
    <row r="53" spans="1:9">
      <c r="A53" s="43" t="s">
        <v>43</v>
      </c>
      <c r="B53" s="33"/>
      <c r="C53" s="33"/>
      <c r="D53" s="33">
        <v>12</v>
      </c>
      <c r="E53" s="31">
        <v>2.64</v>
      </c>
      <c r="F53" s="31">
        <v>0.56000000000000005</v>
      </c>
      <c r="G53" s="31">
        <v>0</v>
      </c>
      <c r="H53" s="31">
        <v>13.1</v>
      </c>
      <c r="I53" s="35">
        <v>30</v>
      </c>
    </row>
    <row r="54" spans="1:9">
      <c r="A54" s="43" t="s">
        <v>44</v>
      </c>
      <c r="B54" s="24"/>
      <c r="C54" s="24"/>
      <c r="D54" s="24">
        <v>160</v>
      </c>
      <c r="E54" s="25">
        <v>14.3</v>
      </c>
      <c r="F54" s="25">
        <v>5.2</v>
      </c>
      <c r="G54" s="25">
        <v>6.8</v>
      </c>
      <c r="H54" s="58">
        <v>130.6</v>
      </c>
      <c r="I54" s="19">
        <v>73</v>
      </c>
    </row>
    <row r="55" spans="1:9">
      <c r="A55" s="36" t="s">
        <v>45</v>
      </c>
      <c r="B55" s="42"/>
      <c r="C55" s="42"/>
      <c r="D55" s="42">
        <v>180</v>
      </c>
      <c r="E55" s="37">
        <v>0.11</v>
      </c>
      <c r="F55" s="37">
        <v>0</v>
      </c>
      <c r="G55" s="37">
        <v>10.02</v>
      </c>
      <c r="H55" s="38">
        <v>38.9</v>
      </c>
      <c r="I55" s="15">
        <v>164</v>
      </c>
    </row>
    <row r="56" spans="1:9">
      <c r="A56" s="36" t="s">
        <v>29</v>
      </c>
      <c r="B56" s="42"/>
      <c r="C56" s="42"/>
      <c r="D56" s="42">
        <v>30</v>
      </c>
      <c r="E56" s="37">
        <v>2.4</v>
      </c>
      <c r="F56" s="37">
        <v>0.4</v>
      </c>
      <c r="G56" s="37">
        <v>13.8</v>
      </c>
      <c r="H56" s="38">
        <v>70</v>
      </c>
      <c r="I56" s="15"/>
    </row>
    <row r="57" spans="1:9" ht="15.75" thickBot="1">
      <c r="A57" s="36" t="s">
        <v>172</v>
      </c>
      <c r="B57" s="42"/>
      <c r="C57" s="42"/>
      <c r="D57" s="61">
        <v>30</v>
      </c>
      <c r="E57" s="92">
        <v>2.25</v>
      </c>
      <c r="F57" s="92">
        <v>0.3</v>
      </c>
      <c r="G57" s="92">
        <v>17.399999999999999</v>
      </c>
      <c r="H57" s="144">
        <v>74.099999999999994</v>
      </c>
      <c r="I57" s="134"/>
    </row>
    <row r="58" spans="1:9" ht="15.75" thickBot="1">
      <c r="A58" s="146"/>
      <c r="B58" s="147" t="s">
        <v>21</v>
      </c>
      <c r="C58" s="147"/>
      <c r="D58" s="148">
        <f t="shared" ref="D58:H58" si="2">SUM(D50:D57)</f>
        <v>627</v>
      </c>
      <c r="E58" s="148">
        <f t="shared" si="2"/>
        <v>23.849999999999998</v>
      </c>
      <c r="F58" s="148">
        <f t="shared" si="2"/>
        <v>14.660000000000002</v>
      </c>
      <c r="G58" s="148">
        <f t="shared" si="2"/>
        <v>64.139999999999986</v>
      </c>
      <c r="H58" s="148">
        <f t="shared" si="2"/>
        <v>465.6</v>
      </c>
      <c r="I58" s="161"/>
    </row>
    <row r="59" spans="1:9">
      <c r="A59" s="53"/>
      <c r="B59" s="54" t="s">
        <v>46</v>
      </c>
      <c r="C59" s="17"/>
      <c r="D59" s="17"/>
      <c r="E59" s="18"/>
      <c r="F59" s="18"/>
      <c r="G59" s="18"/>
      <c r="H59" s="18"/>
      <c r="I59" s="86"/>
    </row>
    <row r="60" spans="1:9">
      <c r="A60" s="43" t="s">
        <v>47</v>
      </c>
      <c r="B60" s="24"/>
      <c r="C60" s="24"/>
      <c r="D60" s="24">
        <v>80</v>
      </c>
      <c r="E60" s="25">
        <v>14.1</v>
      </c>
      <c r="F60" s="25">
        <v>7.7</v>
      </c>
      <c r="G60" s="25">
        <v>4</v>
      </c>
      <c r="H60" s="25">
        <v>144.69999999999999</v>
      </c>
      <c r="I60" s="19">
        <v>61</v>
      </c>
    </row>
    <row r="61" spans="1:9">
      <c r="A61" s="43" t="s">
        <v>48</v>
      </c>
      <c r="B61" s="33"/>
      <c r="C61" s="33"/>
      <c r="D61" s="33">
        <v>75</v>
      </c>
      <c r="E61" s="31">
        <v>1.1000000000000001</v>
      </c>
      <c r="F61" s="31">
        <v>4.2</v>
      </c>
      <c r="G61" s="31">
        <v>6.6</v>
      </c>
      <c r="H61" s="31">
        <v>71.7</v>
      </c>
      <c r="I61" s="35">
        <v>10</v>
      </c>
    </row>
    <row r="62" spans="1:9">
      <c r="A62" s="36" t="s">
        <v>49</v>
      </c>
      <c r="B62" s="42"/>
      <c r="C62" s="42"/>
      <c r="D62" s="42">
        <v>150</v>
      </c>
      <c r="E62" s="37">
        <v>0</v>
      </c>
      <c r="F62" s="37">
        <v>0</v>
      </c>
      <c r="G62" s="37">
        <v>15</v>
      </c>
      <c r="H62" s="38">
        <v>67.5</v>
      </c>
      <c r="I62" s="15">
        <v>203</v>
      </c>
    </row>
    <row r="63" spans="1:9">
      <c r="A63" s="36" t="s">
        <v>172</v>
      </c>
      <c r="B63" s="42"/>
      <c r="C63" s="42"/>
      <c r="D63" s="42">
        <v>15</v>
      </c>
      <c r="E63" s="37">
        <v>0.8</v>
      </c>
      <c r="F63" s="37">
        <v>0.1</v>
      </c>
      <c r="G63" s="37">
        <v>5.8</v>
      </c>
      <c r="H63" s="38">
        <v>38.299999999999997</v>
      </c>
      <c r="I63" s="15"/>
    </row>
    <row r="64" spans="1:9">
      <c r="A64" s="60" t="s">
        <v>29</v>
      </c>
      <c r="B64" s="61"/>
      <c r="C64" s="61"/>
      <c r="D64" s="42">
        <v>10</v>
      </c>
      <c r="E64" s="37">
        <v>0.81</v>
      </c>
      <c r="F64" s="37">
        <v>0.13</v>
      </c>
      <c r="G64" s="37">
        <v>4.6100000000000003</v>
      </c>
      <c r="H64" s="38">
        <v>23.4</v>
      </c>
      <c r="I64" s="15"/>
    </row>
    <row r="65" spans="1:9" ht="15.75" thickBot="1">
      <c r="A65" s="62" t="s">
        <v>50</v>
      </c>
      <c r="B65" s="63"/>
      <c r="C65" s="63"/>
      <c r="D65" s="72">
        <v>150</v>
      </c>
      <c r="E65" s="162">
        <v>0.9</v>
      </c>
      <c r="F65" s="162">
        <v>0</v>
      </c>
      <c r="G65" s="162">
        <v>12.9</v>
      </c>
      <c r="H65" s="163">
        <v>57</v>
      </c>
      <c r="I65" s="164"/>
    </row>
    <row r="66" spans="1:9" ht="15.75" thickBot="1">
      <c r="A66" s="166"/>
      <c r="B66" s="152" t="s">
        <v>21</v>
      </c>
      <c r="C66" s="152"/>
      <c r="D66" s="153">
        <f t="shared" ref="D66:H66" si="3">SUM(D60:D65)</f>
        <v>480</v>
      </c>
      <c r="E66" s="153">
        <f t="shared" si="3"/>
        <v>17.709999999999997</v>
      </c>
      <c r="F66" s="153">
        <f t="shared" si="3"/>
        <v>12.13</v>
      </c>
      <c r="G66" s="153">
        <f t="shared" si="3"/>
        <v>48.910000000000004</v>
      </c>
      <c r="H66" s="153">
        <f t="shared" si="3"/>
        <v>402.59999999999997</v>
      </c>
      <c r="I66" s="154"/>
    </row>
    <row r="67" spans="1:9" ht="15.75" thickBot="1">
      <c r="A67" s="262" t="s">
        <v>51</v>
      </c>
      <c r="B67" s="262"/>
      <c r="C67" s="263"/>
      <c r="D67" s="165"/>
      <c r="E67" s="116">
        <f>E47+E48+E58+E66</f>
        <v>53.91</v>
      </c>
      <c r="F67" s="116">
        <f>F47+F48+F58+F66</f>
        <v>41.570000000000007</v>
      </c>
      <c r="G67" s="116">
        <f>G47+G48+G58+G66</f>
        <v>158.72999999999999</v>
      </c>
      <c r="H67" s="116">
        <f>H47+H48+H58+H66</f>
        <v>1218.7</v>
      </c>
      <c r="I67" s="86"/>
    </row>
    <row r="68" spans="1:9">
      <c r="A68" s="64"/>
      <c r="B68" s="65"/>
      <c r="C68" s="66"/>
      <c r="D68" s="66"/>
      <c r="E68" s="50"/>
      <c r="F68" s="50"/>
      <c r="G68" s="50"/>
      <c r="H68" s="50"/>
      <c r="I68" s="19"/>
    </row>
    <row r="69" spans="1:9">
      <c r="A69" s="258" t="s">
        <v>52</v>
      </c>
      <c r="B69" s="258"/>
      <c r="C69" s="259"/>
      <c r="D69" s="17"/>
      <c r="E69" s="18"/>
      <c r="F69" s="18"/>
      <c r="G69" s="18"/>
      <c r="H69" s="18"/>
      <c r="I69" s="19"/>
    </row>
    <row r="70" spans="1:9">
      <c r="A70" s="20"/>
      <c r="B70" s="45" t="s">
        <v>15</v>
      </c>
      <c r="C70" s="24"/>
      <c r="D70" s="24"/>
      <c r="E70" s="25"/>
      <c r="F70" s="25"/>
      <c r="G70" s="25"/>
      <c r="H70" s="25"/>
      <c r="I70" s="19"/>
    </row>
    <row r="71" spans="1:9">
      <c r="A71" s="67"/>
      <c r="B71" s="67"/>
      <c r="C71" s="67"/>
      <c r="D71" s="67"/>
      <c r="E71" s="67"/>
      <c r="F71" s="67"/>
      <c r="G71" s="67"/>
      <c r="H71" s="67"/>
      <c r="I71" s="67"/>
    </row>
    <row r="72" spans="1:9">
      <c r="A72" s="43" t="s">
        <v>53</v>
      </c>
      <c r="B72" s="27"/>
      <c r="C72" s="27"/>
      <c r="D72" s="27">
        <v>150</v>
      </c>
      <c r="E72" s="28">
        <v>5</v>
      </c>
      <c r="F72" s="28">
        <v>5</v>
      </c>
      <c r="G72" s="28">
        <v>21</v>
      </c>
      <c r="H72" s="28">
        <v>150</v>
      </c>
      <c r="I72" s="44">
        <v>127</v>
      </c>
    </row>
    <row r="73" spans="1:9">
      <c r="A73" s="43" t="s">
        <v>54</v>
      </c>
      <c r="B73" s="27"/>
      <c r="C73" s="27"/>
      <c r="D73" s="27">
        <v>30</v>
      </c>
      <c r="E73" s="31">
        <v>2.4</v>
      </c>
      <c r="F73" s="31">
        <v>0.3</v>
      </c>
      <c r="G73" s="31">
        <v>17.399999999999999</v>
      </c>
      <c r="H73" s="31">
        <v>74.099999999999994</v>
      </c>
      <c r="I73" s="26"/>
    </row>
    <row r="74" spans="1:9">
      <c r="A74" s="43" t="s">
        <v>55</v>
      </c>
      <c r="B74" s="33"/>
      <c r="C74" s="33"/>
      <c r="D74" s="33">
        <v>11</v>
      </c>
      <c r="E74" s="31">
        <v>1.4</v>
      </c>
      <c r="F74" s="31">
        <v>1.3</v>
      </c>
      <c r="G74" s="31">
        <v>0.08</v>
      </c>
      <c r="H74" s="31">
        <v>17</v>
      </c>
      <c r="I74" s="35">
        <v>146</v>
      </c>
    </row>
    <row r="75" spans="1:9">
      <c r="A75" s="43" t="s">
        <v>56</v>
      </c>
      <c r="B75" s="27"/>
      <c r="C75" s="27"/>
      <c r="D75" s="27">
        <v>5</v>
      </c>
      <c r="E75" s="28">
        <v>1.33</v>
      </c>
      <c r="F75" s="28">
        <v>1.35</v>
      </c>
      <c r="G75" s="28">
        <v>0</v>
      </c>
      <c r="H75" s="28">
        <v>16.600000000000001</v>
      </c>
      <c r="I75" s="30">
        <v>27</v>
      </c>
    </row>
    <row r="76" spans="1:9" ht="15.75" thickBot="1">
      <c r="A76" s="62" t="s">
        <v>57</v>
      </c>
      <c r="B76" s="63"/>
      <c r="C76" s="63"/>
      <c r="D76" s="167">
        <v>155</v>
      </c>
      <c r="E76" s="168">
        <v>3.2</v>
      </c>
      <c r="F76" s="168">
        <v>3.5</v>
      </c>
      <c r="G76" s="169">
        <v>10.5</v>
      </c>
      <c r="H76" s="168">
        <v>85</v>
      </c>
      <c r="I76" s="93">
        <v>197</v>
      </c>
    </row>
    <row r="77" spans="1:9" ht="15.75" thickBot="1">
      <c r="A77" s="172"/>
      <c r="B77" s="160" t="s">
        <v>21</v>
      </c>
      <c r="C77" s="160"/>
      <c r="D77" s="160">
        <f>D43+D73+D74+D75+D76</f>
        <v>351</v>
      </c>
      <c r="E77" s="141">
        <f>SUM(E72:E76)</f>
        <v>13.330000000000002</v>
      </c>
      <c r="F77" s="141">
        <f>SUM(F72:F76)</f>
        <v>11.45</v>
      </c>
      <c r="G77" s="141">
        <f>SUM(G72:G76)</f>
        <v>48.98</v>
      </c>
      <c r="H77" s="141">
        <f>SUM(H72:H76)</f>
        <v>342.7</v>
      </c>
      <c r="I77" s="143"/>
    </row>
    <row r="78" spans="1:9">
      <c r="A78" s="170"/>
      <c r="B78" s="156"/>
      <c r="C78" s="156"/>
      <c r="D78" s="171"/>
      <c r="E78" s="157"/>
      <c r="F78" s="157"/>
      <c r="G78" s="157"/>
      <c r="H78" s="157"/>
      <c r="I78" s="158"/>
    </row>
    <row r="79" spans="1:9">
      <c r="A79" s="20"/>
      <c r="B79" s="57" t="s">
        <v>22</v>
      </c>
      <c r="C79" s="24"/>
      <c r="D79" s="24"/>
      <c r="E79" s="25"/>
      <c r="F79" s="25"/>
      <c r="G79" s="25"/>
      <c r="H79" s="25"/>
      <c r="I79" s="19"/>
    </row>
    <row r="80" spans="1:9">
      <c r="A80" s="20" t="s">
        <v>58</v>
      </c>
      <c r="B80" s="24"/>
      <c r="C80" s="24"/>
      <c r="D80" s="24">
        <v>30</v>
      </c>
      <c r="E80" s="25">
        <v>0</v>
      </c>
      <c r="F80" s="25">
        <v>0</v>
      </c>
      <c r="G80" s="25">
        <v>1.86</v>
      </c>
      <c r="H80" s="25">
        <v>9.6</v>
      </c>
      <c r="I80" s="19">
        <v>208</v>
      </c>
    </row>
    <row r="81" spans="1:9">
      <c r="A81" s="20" t="s">
        <v>59</v>
      </c>
      <c r="B81" s="24"/>
      <c r="C81" s="24"/>
      <c r="D81" s="24">
        <v>150</v>
      </c>
      <c r="E81" s="25">
        <v>5.58</v>
      </c>
      <c r="F81" s="25">
        <v>3.65</v>
      </c>
      <c r="G81" s="25">
        <v>9.9</v>
      </c>
      <c r="H81" s="58">
        <v>92.5</v>
      </c>
      <c r="I81" s="19">
        <v>38</v>
      </c>
    </row>
    <row r="82" spans="1:9">
      <c r="A82" s="36" t="s">
        <v>60</v>
      </c>
      <c r="B82" s="24"/>
      <c r="C82" s="24"/>
      <c r="D82" s="69">
        <v>54</v>
      </c>
      <c r="E82" s="25">
        <v>8.14</v>
      </c>
      <c r="F82" s="25">
        <v>9.6</v>
      </c>
      <c r="G82" s="25">
        <v>2.8</v>
      </c>
      <c r="H82" s="58">
        <v>131.75</v>
      </c>
      <c r="I82" s="19">
        <v>93</v>
      </c>
    </row>
    <row r="83" spans="1:9">
      <c r="A83" s="20" t="s">
        <v>61</v>
      </c>
      <c r="B83" s="24"/>
      <c r="C83" s="24"/>
      <c r="D83" s="24">
        <v>130</v>
      </c>
      <c r="E83" s="25">
        <v>2.5299999999999998</v>
      </c>
      <c r="F83" s="25">
        <v>3.6</v>
      </c>
      <c r="G83" s="25">
        <v>15.8</v>
      </c>
      <c r="H83" s="58">
        <v>108.2</v>
      </c>
      <c r="I83" s="19">
        <v>115</v>
      </c>
    </row>
    <row r="84" spans="1:9">
      <c r="A84" s="43" t="s">
        <v>62</v>
      </c>
      <c r="B84" s="33"/>
      <c r="C84" s="33"/>
      <c r="D84" s="70">
        <v>160</v>
      </c>
      <c r="E84" s="31">
        <v>7.0000000000000007E-2</v>
      </c>
      <c r="F84" s="31">
        <v>0</v>
      </c>
      <c r="G84" s="31">
        <v>13.4</v>
      </c>
      <c r="H84" s="31">
        <v>52.4</v>
      </c>
      <c r="I84" s="35">
        <v>166</v>
      </c>
    </row>
    <row r="85" spans="1:9">
      <c r="A85" s="36" t="s">
        <v>172</v>
      </c>
      <c r="B85" s="42"/>
      <c r="C85" s="42"/>
      <c r="D85" s="42">
        <v>10</v>
      </c>
      <c r="E85" s="37">
        <v>0.8</v>
      </c>
      <c r="F85" s="37">
        <v>0.1</v>
      </c>
      <c r="G85" s="37">
        <v>5.8</v>
      </c>
      <c r="H85" s="38">
        <v>24.7</v>
      </c>
      <c r="I85" s="15"/>
    </row>
    <row r="86" spans="1:9" ht="15.75" thickBot="1">
      <c r="A86" s="60" t="s">
        <v>29</v>
      </c>
      <c r="B86" s="61"/>
      <c r="C86" s="61"/>
      <c r="D86" s="61">
        <v>30</v>
      </c>
      <c r="E86" s="92">
        <v>2.4</v>
      </c>
      <c r="F86" s="92">
        <v>0.4</v>
      </c>
      <c r="G86" s="92">
        <v>13.8</v>
      </c>
      <c r="H86" s="144">
        <v>70</v>
      </c>
      <c r="I86" s="134"/>
    </row>
    <row r="87" spans="1:9" ht="15.75" thickBot="1">
      <c r="A87" s="173"/>
      <c r="B87" s="147" t="s">
        <v>21</v>
      </c>
      <c r="C87" s="147"/>
      <c r="D87" s="148">
        <f t="shared" ref="D87:H87" si="4">SUM(D80:D86)</f>
        <v>564</v>
      </c>
      <c r="E87" s="148">
        <f t="shared" si="4"/>
        <v>19.52</v>
      </c>
      <c r="F87" s="148">
        <f t="shared" si="4"/>
        <v>17.350000000000001</v>
      </c>
      <c r="G87" s="148">
        <f t="shared" si="4"/>
        <v>63.36</v>
      </c>
      <c r="H87" s="148">
        <f t="shared" si="4"/>
        <v>489.15</v>
      </c>
      <c r="I87" s="161"/>
    </row>
    <row r="88" spans="1:9">
      <c r="A88" s="53"/>
      <c r="B88" s="145" t="s">
        <v>46</v>
      </c>
      <c r="C88" s="17"/>
      <c r="D88" s="17"/>
      <c r="E88" s="18"/>
      <c r="F88" s="18"/>
      <c r="G88" s="18"/>
      <c r="H88" s="18"/>
      <c r="I88" s="86"/>
    </row>
    <row r="89" spans="1:9">
      <c r="A89" s="43" t="s">
        <v>63</v>
      </c>
      <c r="B89" s="33"/>
      <c r="C89" s="33"/>
      <c r="D89" s="33">
        <v>30</v>
      </c>
      <c r="E89" s="31">
        <v>0.3</v>
      </c>
      <c r="F89" s="31">
        <v>2</v>
      </c>
      <c r="G89" s="31">
        <v>4.5</v>
      </c>
      <c r="H89" s="31">
        <v>36.5</v>
      </c>
      <c r="I89" s="35">
        <v>6</v>
      </c>
    </row>
    <row r="90" spans="1:9">
      <c r="A90" s="43" t="s">
        <v>64</v>
      </c>
      <c r="B90" s="33"/>
      <c r="C90" s="33"/>
      <c r="D90" s="33">
        <v>100</v>
      </c>
      <c r="E90" s="31">
        <v>16.36</v>
      </c>
      <c r="F90" s="31">
        <v>9.9</v>
      </c>
      <c r="G90" s="31">
        <v>14.9</v>
      </c>
      <c r="H90" s="31">
        <v>212.3</v>
      </c>
      <c r="I90" s="35">
        <v>201</v>
      </c>
    </row>
    <row r="91" spans="1:9">
      <c r="A91" s="36" t="s">
        <v>33</v>
      </c>
      <c r="B91" s="42"/>
      <c r="C91" s="42"/>
      <c r="D91" s="42">
        <v>150</v>
      </c>
      <c r="E91" s="37">
        <v>4.2</v>
      </c>
      <c r="F91" s="37">
        <v>4.8</v>
      </c>
      <c r="G91" s="37">
        <v>5.4</v>
      </c>
      <c r="H91" s="38">
        <v>84</v>
      </c>
      <c r="I91" s="15">
        <v>199</v>
      </c>
    </row>
    <row r="92" spans="1:9">
      <c r="A92" s="36" t="s">
        <v>172</v>
      </c>
      <c r="B92" s="42"/>
      <c r="C92" s="42"/>
      <c r="D92" s="42">
        <v>10</v>
      </c>
      <c r="E92" s="37">
        <v>0.8</v>
      </c>
      <c r="F92" s="37">
        <v>0.1</v>
      </c>
      <c r="G92" s="37">
        <v>5.8</v>
      </c>
      <c r="H92" s="38">
        <v>24.7</v>
      </c>
      <c r="I92" s="15"/>
    </row>
    <row r="93" spans="1:9">
      <c r="A93" s="36" t="s">
        <v>65</v>
      </c>
      <c r="B93" s="42"/>
      <c r="C93" s="42"/>
      <c r="D93" s="42">
        <v>30</v>
      </c>
      <c r="E93" s="37">
        <v>1</v>
      </c>
      <c r="F93" s="37">
        <v>2.1</v>
      </c>
      <c r="G93" s="37">
        <v>3.9</v>
      </c>
      <c r="H93" s="38">
        <v>36.799999999999997</v>
      </c>
      <c r="I93" s="15">
        <v>152</v>
      </c>
    </row>
    <row r="94" spans="1:9" ht="15.75" thickBot="1">
      <c r="A94" s="71" t="s">
        <v>50</v>
      </c>
      <c r="B94" s="72"/>
      <c r="C94" s="72"/>
      <c r="D94" s="72">
        <v>150</v>
      </c>
      <c r="E94" s="162">
        <v>0.9</v>
      </c>
      <c r="F94" s="162">
        <v>0</v>
      </c>
      <c r="G94" s="162">
        <v>12.9</v>
      </c>
      <c r="H94" s="163">
        <v>57</v>
      </c>
      <c r="I94" s="103"/>
    </row>
    <row r="95" spans="1:9" ht="15.75" thickBot="1">
      <c r="A95" s="174"/>
      <c r="B95" s="152" t="s">
        <v>21</v>
      </c>
      <c r="C95" s="152"/>
      <c r="D95" s="153">
        <f t="shared" ref="D95:H95" si="5">SUM(D89:D94)</f>
        <v>470</v>
      </c>
      <c r="E95" s="153">
        <f t="shared" si="5"/>
        <v>23.56</v>
      </c>
      <c r="F95" s="153">
        <f t="shared" si="5"/>
        <v>18.900000000000002</v>
      </c>
      <c r="G95" s="153">
        <f t="shared" si="5"/>
        <v>47.4</v>
      </c>
      <c r="H95" s="153">
        <f t="shared" si="5"/>
        <v>451.3</v>
      </c>
      <c r="I95" s="154"/>
    </row>
    <row r="96" spans="1:9" ht="15.75" thickBot="1">
      <c r="A96" s="262" t="s">
        <v>66</v>
      </c>
      <c r="B96" s="262"/>
      <c r="C96" s="263"/>
      <c r="D96" s="165"/>
      <c r="E96" s="116">
        <f>E77+E78+E87+E95</f>
        <v>56.41</v>
      </c>
      <c r="F96" s="116">
        <f>F77+F78+F87+F95</f>
        <v>47.7</v>
      </c>
      <c r="G96" s="116">
        <f>G77+G78+G87+G95</f>
        <v>159.74</v>
      </c>
      <c r="H96" s="116">
        <f>H77+H78+H87+H95</f>
        <v>1283.1499999999999</v>
      </c>
      <c r="I96" s="86"/>
    </row>
    <row r="97" spans="1:9">
      <c r="A97" s="64"/>
      <c r="B97" s="65"/>
      <c r="C97" s="66"/>
      <c r="D97" s="66"/>
      <c r="E97" s="50"/>
      <c r="F97" s="50"/>
      <c r="G97" s="50"/>
      <c r="H97" s="50"/>
      <c r="I97" s="19"/>
    </row>
    <row r="98" spans="1:9">
      <c r="A98" s="266" t="s">
        <v>67</v>
      </c>
      <c r="B98" s="266"/>
      <c r="C98" s="267"/>
      <c r="D98" s="17"/>
      <c r="E98" s="18"/>
      <c r="F98" s="18"/>
      <c r="G98" s="18"/>
      <c r="H98" s="18"/>
      <c r="I98" s="19"/>
    </row>
    <row r="99" spans="1:9">
      <c r="A99" s="20"/>
      <c r="B99" s="45" t="s">
        <v>15</v>
      </c>
      <c r="C99" s="24"/>
      <c r="D99" s="24"/>
      <c r="E99" s="25"/>
      <c r="F99" s="25"/>
      <c r="G99" s="25"/>
      <c r="H99" s="25"/>
      <c r="I99" s="19"/>
    </row>
    <row r="100" spans="1:9">
      <c r="A100" s="43" t="s">
        <v>68</v>
      </c>
      <c r="B100" s="27"/>
      <c r="C100" s="27"/>
      <c r="D100" s="27">
        <v>150</v>
      </c>
      <c r="E100" s="28">
        <v>5</v>
      </c>
      <c r="F100" s="28">
        <v>5.6</v>
      </c>
      <c r="G100" s="28">
        <v>18</v>
      </c>
      <c r="H100" s="28">
        <v>143.05000000000001</v>
      </c>
      <c r="I100" s="44">
        <v>130</v>
      </c>
    </row>
    <row r="101" spans="1:9">
      <c r="A101" s="43" t="s">
        <v>69</v>
      </c>
      <c r="B101" s="27"/>
      <c r="C101" s="27"/>
      <c r="D101" s="27">
        <v>30</v>
      </c>
      <c r="E101" s="31">
        <v>2.4</v>
      </c>
      <c r="F101" s="31">
        <v>0.3</v>
      </c>
      <c r="G101" s="31">
        <v>17.399999999999999</v>
      </c>
      <c r="H101" s="31">
        <v>74.099999999999994</v>
      </c>
      <c r="I101" s="26"/>
    </row>
    <row r="102" spans="1:9">
      <c r="A102" s="43" t="s">
        <v>70</v>
      </c>
      <c r="B102" s="27"/>
      <c r="C102" s="27"/>
      <c r="D102" s="27">
        <v>5</v>
      </c>
      <c r="E102" s="28">
        <v>0.05</v>
      </c>
      <c r="F102" s="28">
        <v>5</v>
      </c>
      <c r="G102" s="28">
        <v>0.1</v>
      </c>
      <c r="H102" s="31">
        <v>32</v>
      </c>
      <c r="I102" s="44">
        <v>27</v>
      </c>
    </row>
    <row r="103" spans="1:9">
      <c r="A103" s="43" t="s">
        <v>71</v>
      </c>
      <c r="B103" s="33"/>
      <c r="C103" s="33"/>
      <c r="D103" s="33">
        <v>22</v>
      </c>
      <c r="E103" s="31">
        <v>2.8</v>
      </c>
      <c r="F103" s="31">
        <v>2.6</v>
      </c>
      <c r="G103" s="31">
        <v>0.16</v>
      </c>
      <c r="H103" s="31">
        <v>34</v>
      </c>
      <c r="I103" s="35">
        <v>146</v>
      </c>
    </row>
    <row r="104" spans="1:9" ht="15.75" thickBot="1">
      <c r="A104" s="62" t="s">
        <v>72</v>
      </c>
      <c r="B104" s="63"/>
      <c r="C104" s="63"/>
      <c r="D104" s="63">
        <v>150</v>
      </c>
      <c r="E104" s="175">
        <v>2.4</v>
      </c>
      <c r="F104" s="175">
        <v>3.6</v>
      </c>
      <c r="G104" s="175">
        <v>10.050000000000001</v>
      </c>
      <c r="H104" s="175">
        <v>84.2</v>
      </c>
      <c r="I104" s="164">
        <v>196</v>
      </c>
    </row>
    <row r="105" spans="1:9" ht="15.75" thickBot="1">
      <c r="A105" s="159"/>
      <c r="B105" s="160" t="s">
        <v>21</v>
      </c>
      <c r="C105" s="160"/>
      <c r="D105" s="141">
        <f t="shared" ref="D105:H105" si="6">SUM(D100:D104)</f>
        <v>357</v>
      </c>
      <c r="E105" s="141">
        <f t="shared" si="6"/>
        <v>12.65</v>
      </c>
      <c r="F105" s="141">
        <f t="shared" si="6"/>
        <v>17.099999999999998</v>
      </c>
      <c r="G105" s="141">
        <f t="shared" si="6"/>
        <v>45.709999999999994</v>
      </c>
      <c r="H105" s="141">
        <f t="shared" si="6"/>
        <v>367.34999999999997</v>
      </c>
      <c r="I105" s="143"/>
    </row>
    <row r="106" spans="1:9">
      <c r="A106" s="32"/>
      <c r="B106" s="55"/>
      <c r="C106" s="55"/>
      <c r="D106" s="55"/>
      <c r="E106" s="56"/>
      <c r="F106" s="56"/>
      <c r="G106" s="56"/>
      <c r="H106" s="241"/>
      <c r="I106" s="202"/>
    </row>
    <row r="107" spans="1:9">
      <c r="A107" s="20"/>
      <c r="B107" s="73" t="s">
        <v>22</v>
      </c>
      <c r="C107" s="74"/>
      <c r="D107" s="74"/>
      <c r="E107" s="75"/>
      <c r="F107" s="75"/>
      <c r="G107" s="75"/>
      <c r="H107" s="242"/>
      <c r="I107" s="19"/>
    </row>
    <row r="108" spans="1:9">
      <c r="A108" s="36" t="s">
        <v>73</v>
      </c>
      <c r="B108" s="42"/>
      <c r="C108" s="42"/>
      <c r="D108" s="42">
        <v>25</v>
      </c>
      <c r="E108" s="37">
        <v>0.5</v>
      </c>
      <c r="F108" s="37">
        <v>0</v>
      </c>
      <c r="G108" s="37">
        <v>2.75</v>
      </c>
      <c r="H108" s="243">
        <v>12.5</v>
      </c>
      <c r="I108" s="15">
        <v>121</v>
      </c>
    </row>
    <row r="109" spans="1:9">
      <c r="A109" s="36" t="s">
        <v>74</v>
      </c>
      <c r="B109" s="24"/>
      <c r="C109" s="24"/>
      <c r="D109" s="69">
        <v>150</v>
      </c>
      <c r="E109" s="25">
        <v>0.89</v>
      </c>
      <c r="F109" s="25">
        <v>4.2699999999999996</v>
      </c>
      <c r="G109" s="25">
        <v>17.8</v>
      </c>
      <c r="H109" s="244">
        <v>98.2</v>
      </c>
      <c r="I109" s="19">
        <v>45</v>
      </c>
    </row>
    <row r="110" spans="1:9">
      <c r="A110" s="43" t="s">
        <v>75</v>
      </c>
      <c r="B110" s="33"/>
      <c r="C110" s="33"/>
      <c r="D110" s="33">
        <v>9</v>
      </c>
      <c r="E110" s="31">
        <v>2.7</v>
      </c>
      <c r="F110" s="31">
        <v>3.2</v>
      </c>
      <c r="G110" s="31">
        <v>0</v>
      </c>
      <c r="H110" s="34">
        <v>40</v>
      </c>
      <c r="I110" s="35">
        <v>30</v>
      </c>
    </row>
    <row r="111" spans="1:9">
      <c r="A111" s="239" t="s">
        <v>76</v>
      </c>
      <c r="B111" s="23"/>
      <c r="C111" s="23"/>
      <c r="D111" s="240" t="s">
        <v>170</v>
      </c>
      <c r="E111" s="23">
        <v>12.6</v>
      </c>
      <c r="F111" s="23">
        <v>5.0999999999999996</v>
      </c>
      <c r="G111" s="23">
        <v>3.24</v>
      </c>
      <c r="H111" s="245">
        <v>107.44</v>
      </c>
      <c r="I111" s="19">
        <v>90</v>
      </c>
    </row>
    <row r="112" spans="1:9">
      <c r="A112" s="20" t="s">
        <v>77</v>
      </c>
      <c r="B112" s="24"/>
      <c r="C112" s="24"/>
      <c r="D112" s="24">
        <v>120</v>
      </c>
      <c r="E112" s="25">
        <v>2.57</v>
      </c>
      <c r="F112" s="25">
        <v>3.73</v>
      </c>
      <c r="G112" s="25">
        <v>17.600000000000001</v>
      </c>
      <c r="H112" s="244">
        <v>109.2</v>
      </c>
      <c r="I112" s="19">
        <v>104</v>
      </c>
    </row>
    <row r="113" spans="1:9">
      <c r="A113" s="32" t="s">
        <v>78</v>
      </c>
      <c r="B113" s="27"/>
      <c r="C113" s="27"/>
      <c r="D113" s="27">
        <v>160</v>
      </c>
      <c r="E113" s="28">
        <v>0.08</v>
      </c>
      <c r="F113" s="28">
        <v>0</v>
      </c>
      <c r="G113" s="28">
        <v>13.32</v>
      </c>
      <c r="H113" s="29">
        <v>54.25</v>
      </c>
      <c r="I113" s="44">
        <v>159</v>
      </c>
    </row>
    <row r="114" spans="1:9">
      <c r="A114" s="36" t="s">
        <v>29</v>
      </c>
      <c r="B114" s="42"/>
      <c r="C114" s="42"/>
      <c r="D114" s="42">
        <v>30</v>
      </c>
      <c r="E114" s="37">
        <v>2.4</v>
      </c>
      <c r="F114" s="37">
        <v>0.4</v>
      </c>
      <c r="G114" s="37">
        <v>13.8</v>
      </c>
      <c r="H114" s="246">
        <v>70</v>
      </c>
      <c r="I114" s="15"/>
    </row>
    <row r="115" spans="1:9" ht="15.75" thickBot="1">
      <c r="A115" s="36" t="s">
        <v>172</v>
      </c>
      <c r="B115" s="42"/>
      <c r="C115" s="42"/>
      <c r="D115" s="61">
        <v>10</v>
      </c>
      <c r="E115" s="92">
        <v>0.8</v>
      </c>
      <c r="F115" s="92">
        <v>0.1</v>
      </c>
      <c r="G115" s="92">
        <v>5.8</v>
      </c>
      <c r="H115" s="133">
        <v>24.7</v>
      </c>
      <c r="I115" s="129"/>
    </row>
    <row r="116" spans="1:9" ht="15.75" thickBot="1">
      <c r="A116" s="176"/>
      <c r="B116" s="147" t="s">
        <v>21</v>
      </c>
      <c r="C116" s="147"/>
      <c r="D116" s="148">
        <f t="shared" ref="D116:H116" si="7">SUM(D108:D115)</f>
        <v>504</v>
      </c>
      <c r="E116" s="148">
        <f t="shared" si="7"/>
        <v>22.539999999999996</v>
      </c>
      <c r="F116" s="148">
        <f t="shared" si="7"/>
        <v>16.8</v>
      </c>
      <c r="G116" s="148">
        <f t="shared" si="7"/>
        <v>74.31</v>
      </c>
      <c r="H116" s="148">
        <f t="shared" si="7"/>
        <v>516.29</v>
      </c>
      <c r="I116" s="161"/>
    </row>
    <row r="117" spans="1:9">
      <c r="A117" s="53"/>
      <c r="B117" s="145" t="s">
        <v>46</v>
      </c>
      <c r="C117" s="17"/>
      <c r="D117" s="17"/>
      <c r="E117" s="18"/>
      <c r="F117" s="18"/>
      <c r="G117" s="18"/>
      <c r="H117" s="18"/>
      <c r="I117" s="86"/>
    </row>
    <row r="118" spans="1:9">
      <c r="A118" s="20" t="s">
        <v>79</v>
      </c>
      <c r="B118" s="24"/>
      <c r="C118" s="24"/>
      <c r="D118" s="69">
        <v>128</v>
      </c>
      <c r="E118" s="25">
        <v>16.5</v>
      </c>
      <c r="F118" s="37">
        <v>5.5</v>
      </c>
      <c r="G118" s="25">
        <v>1.64</v>
      </c>
      <c r="H118" s="25">
        <v>177.1</v>
      </c>
      <c r="I118" s="19">
        <v>59</v>
      </c>
    </row>
    <row r="119" spans="1:9">
      <c r="A119" s="36" t="s">
        <v>80</v>
      </c>
      <c r="B119" s="42"/>
      <c r="C119" s="42"/>
      <c r="D119" s="27">
        <v>120</v>
      </c>
      <c r="E119" s="28">
        <v>2.4</v>
      </c>
      <c r="F119" s="28">
        <v>3.7</v>
      </c>
      <c r="G119" s="28">
        <v>10.3</v>
      </c>
      <c r="H119" s="28">
        <v>82.8</v>
      </c>
      <c r="I119" s="44">
        <v>107</v>
      </c>
    </row>
    <row r="120" spans="1:9">
      <c r="A120" s="36" t="s">
        <v>49</v>
      </c>
      <c r="B120" s="42"/>
      <c r="C120" s="42"/>
      <c r="D120" s="42">
        <v>150</v>
      </c>
      <c r="E120" s="37">
        <v>0</v>
      </c>
      <c r="F120" s="37">
        <v>0</v>
      </c>
      <c r="G120" s="37">
        <v>15</v>
      </c>
      <c r="H120" s="38">
        <v>67.5</v>
      </c>
      <c r="I120" s="15">
        <v>203</v>
      </c>
    </row>
    <row r="121" spans="1:9">
      <c r="A121" s="36" t="s">
        <v>172</v>
      </c>
      <c r="B121" s="42"/>
      <c r="C121" s="42"/>
      <c r="D121" s="42">
        <v>10</v>
      </c>
      <c r="E121" s="37">
        <v>0.8</v>
      </c>
      <c r="F121" s="37">
        <v>0.1</v>
      </c>
      <c r="G121" s="37">
        <v>5.8</v>
      </c>
      <c r="H121" s="38">
        <v>24.7</v>
      </c>
      <c r="I121" s="15"/>
    </row>
    <row r="122" spans="1:9">
      <c r="A122" s="36" t="s">
        <v>29</v>
      </c>
      <c r="B122" s="76"/>
      <c r="C122" s="42"/>
      <c r="D122" s="77">
        <v>20</v>
      </c>
      <c r="E122" s="37">
        <v>1.62</v>
      </c>
      <c r="F122" s="37">
        <v>0.26</v>
      </c>
      <c r="G122" s="37">
        <v>9.1999999999999993</v>
      </c>
      <c r="H122" s="38">
        <v>46.4</v>
      </c>
      <c r="I122" s="15"/>
    </row>
    <row r="123" spans="1:9" ht="15.75" thickBot="1">
      <c r="A123" s="71"/>
      <c r="B123" s="72"/>
      <c r="C123" s="72"/>
      <c r="D123" s="72"/>
      <c r="E123" s="162"/>
      <c r="F123" s="162"/>
      <c r="G123" s="162"/>
      <c r="H123" s="163"/>
      <c r="I123" s="103"/>
    </row>
    <row r="124" spans="1:9" ht="15.75" thickBot="1">
      <c r="A124" s="151"/>
      <c r="B124" s="152" t="s">
        <v>21</v>
      </c>
      <c r="C124" s="152"/>
      <c r="D124" s="153">
        <f>SUM(D118:D123)</f>
        <v>428</v>
      </c>
      <c r="E124" s="153">
        <f>SUM(E118:E123)</f>
        <v>21.32</v>
      </c>
      <c r="F124" s="153">
        <f>SUM(F118:F123)</f>
        <v>9.5599999999999987</v>
      </c>
      <c r="G124" s="153">
        <f>SUM(G118:G123)</f>
        <v>41.94</v>
      </c>
      <c r="H124" s="153">
        <f>SUM(H118:H123)</f>
        <v>398.49999999999994</v>
      </c>
      <c r="I124" s="154"/>
    </row>
    <row r="125" spans="1:9">
      <c r="A125" s="247" t="s">
        <v>81</v>
      </c>
      <c r="B125" s="247"/>
      <c r="C125" s="248"/>
      <c r="D125" s="66"/>
      <c r="E125" s="50">
        <f>E105+E106+E116+E124</f>
        <v>56.51</v>
      </c>
      <c r="F125" s="50">
        <f>F105+F106+F116+F124</f>
        <v>43.459999999999994</v>
      </c>
      <c r="G125" s="50">
        <f>G105+G106+G116+G124</f>
        <v>161.95999999999998</v>
      </c>
      <c r="H125" s="50">
        <f>H105+H106+H116+H124</f>
        <v>1282.1399999999999</v>
      </c>
      <c r="I125" s="86"/>
    </row>
    <row r="126" spans="1:9">
      <c r="A126" s="23"/>
      <c r="B126" s="104"/>
      <c r="C126" s="24"/>
      <c r="D126" s="24"/>
      <c r="E126" s="105"/>
      <c r="F126" s="105"/>
      <c r="G126" s="105"/>
      <c r="H126" s="105"/>
      <c r="I126" s="120"/>
    </row>
    <row r="127" spans="1:9">
      <c r="A127" s="53"/>
      <c r="B127" s="78" t="s">
        <v>82</v>
      </c>
      <c r="C127" s="79"/>
      <c r="D127" s="17"/>
      <c r="E127" s="18"/>
      <c r="F127" s="18"/>
      <c r="G127" s="18"/>
      <c r="H127" s="18"/>
      <c r="I127" s="19"/>
    </row>
    <row r="128" spans="1:9">
      <c r="A128" s="20"/>
      <c r="B128" s="45" t="s">
        <v>15</v>
      </c>
      <c r="C128" s="24"/>
      <c r="D128" s="24"/>
      <c r="E128" s="80"/>
      <c r="F128" s="80"/>
      <c r="G128" s="25"/>
      <c r="H128" s="25"/>
      <c r="I128" s="19"/>
    </row>
    <row r="129" spans="1:9">
      <c r="A129" s="43" t="s">
        <v>83</v>
      </c>
      <c r="B129" s="27"/>
      <c r="C129" s="27"/>
      <c r="D129" s="27">
        <v>150</v>
      </c>
      <c r="E129" s="28">
        <v>5.9</v>
      </c>
      <c r="F129" s="28">
        <v>5.8</v>
      </c>
      <c r="G129" s="28">
        <v>24</v>
      </c>
      <c r="H129" s="28">
        <v>172.5</v>
      </c>
      <c r="I129" s="44">
        <v>127</v>
      </c>
    </row>
    <row r="130" spans="1:9">
      <c r="A130" s="32" t="s">
        <v>84</v>
      </c>
      <c r="B130" s="27"/>
      <c r="C130" s="27"/>
      <c r="D130" s="33">
        <v>160</v>
      </c>
      <c r="E130" s="31">
        <v>0</v>
      </c>
      <c r="F130" s="31">
        <v>0</v>
      </c>
      <c r="G130" s="31">
        <v>7.92</v>
      </c>
      <c r="H130" s="31">
        <v>30.6</v>
      </c>
      <c r="I130" s="35">
        <v>161</v>
      </c>
    </row>
    <row r="131" spans="1:9">
      <c r="A131" s="43" t="s">
        <v>54</v>
      </c>
      <c r="B131" s="27"/>
      <c r="C131" s="27"/>
      <c r="D131" s="33">
        <v>30</v>
      </c>
      <c r="E131" s="31">
        <v>2.4</v>
      </c>
      <c r="F131" s="31">
        <v>0.3</v>
      </c>
      <c r="G131" s="31">
        <v>17.399999999999999</v>
      </c>
      <c r="H131" s="31">
        <v>74.099999999999994</v>
      </c>
      <c r="I131" s="26"/>
    </row>
    <row r="132" spans="1:9">
      <c r="A132" s="26" t="s">
        <v>19</v>
      </c>
      <c r="B132" s="30"/>
      <c r="C132" s="30"/>
      <c r="D132" s="33">
        <v>7</v>
      </c>
      <c r="E132" s="31">
        <v>1.86</v>
      </c>
      <c r="F132" s="31">
        <v>1.89</v>
      </c>
      <c r="G132" s="31">
        <v>0</v>
      </c>
      <c r="H132" s="31">
        <v>23.2</v>
      </c>
      <c r="I132" s="30">
        <v>27</v>
      </c>
    </row>
    <row r="133" spans="1:9">
      <c r="A133" s="43" t="s">
        <v>70</v>
      </c>
      <c r="B133" s="27"/>
      <c r="C133" s="27"/>
      <c r="D133" s="33">
        <v>5</v>
      </c>
      <c r="E133" s="31">
        <v>0.05</v>
      </c>
      <c r="F133" s="31">
        <v>5</v>
      </c>
      <c r="G133" s="31">
        <v>0.1</v>
      </c>
      <c r="H133" s="31">
        <v>32</v>
      </c>
      <c r="I133" s="44">
        <v>27</v>
      </c>
    </row>
    <row r="134" spans="1:9" ht="15.75" thickBot="1">
      <c r="A134" s="177"/>
      <c r="B134" s="167"/>
      <c r="C134" s="167"/>
      <c r="D134" s="167"/>
      <c r="E134" s="168"/>
      <c r="F134" s="168"/>
      <c r="G134" s="168"/>
      <c r="H134" s="168"/>
      <c r="I134" s="93"/>
    </row>
    <row r="135" spans="1:9" ht="15.75" thickBot="1">
      <c r="A135" s="182" t="s">
        <v>21</v>
      </c>
      <c r="B135" s="160"/>
      <c r="C135" s="160"/>
      <c r="D135" s="141">
        <f t="shared" ref="D135:I135" si="8">D129+D130+D131+D132+D133+D134</f>
        <v>352</v>
      </c>
      <c r="E135" s="141">
        <f t="shared" si="8"/>
        <v>10.210000000000001</v>
      </c>
      <c r="F135" s="141">
        <f t="shared" si="8"/>
        <v>12.989999999999998</v>
      </c>
      <c r="G135" s="141">
        <f t="shared" si="8"/>
        <v>49.42</v>
      </c>
      <c r="H135" s="141">
        <f t="shared" si="8"/>
        <v>332.4</v>
      </c>
      <c r="I135" s="183">
        <f t="shared" si="8"/>
        <v>342</v>
      </c>
    </row>
    <row r="136" spans="1:9">
      <c r="A136" s="178"/>
      <c r="B136" s="179"/>
      <c r="C136" s="179"/>
      <c r="D136" s="180"/>
      <c r="E136" s="181"/>
      <c r="F136" s="181"/>
      <c r="G136" s="181"/>
      <c r="H136" s="181"/>
      <c r="I136" s="86"/>
    </row>
    <row r="137" spans="1:9">
      <c r="A137" s="81"/>
      <c r="B137" s="73" t="s">
        <v>22</v>
      </c>
      <c r="C137" s="74"/>
      <c r="D137" s="82"/>
      <c r="E137" s="75"/>
      <c r="F137" s="75"/>
      <c r="G137" s="75"/>
      <c r="H137" s="75"/>
      <c r="I137" s="19"/>
    </row>
    <row r="138" spans="1:9">
      <c r="A138" s="43" t="s">
        <v>85</v>
      </c>
      <c r="B138" s="33"/>
      <c r="C138" s="33"/>
      <c r="D138" s="33">
        <v>30</v>
      </c>
      <c r="E138" s="31">
        <v>0.4</v>
      </c>
      <c r="F138" s="31">
        <v>0</v>
      </c>
      <c r="G138" s="31">
        <v>3.6</v>
      </c>
      <c r="H138" s="31">
        <v>15.5</v>
      </c>
      <c r="I138" s="35">
        <v>1</v>
      </c>
    </row>
    <row r="139" spans="1:9">
      <c r="A139" s="43" t="s">
        <v>86</v>
      </c>
      <c r="B139" s="33"/>
      <c r="C139" s="33"/>
      <c r="D139" s="33">
        <v>150</v>
      </c>
      <c r="E139" s="31">
        <v>1.1399999999999999</v>
      </c>
      <c r="F139" s="31">
        <v>2.87</v>
      </c>
      <c r="G139" s="31">
        <v>6.75</v>
      </c>
      <c r="H139" s="31">
        <v>51.6</v>
      </c>
      <c r="I139" s="35">
        <v>36</v>
      </c>
    </row>
    <row r="140" spans="1:9">
      <c r="A140" s="43" t="s">
        <v>25</v>
      </c>
      <c r="B140" s="33"/>
      <c r="C140" s="33"/>
      <c r="D140" s="26">
        <v>5</v>
      </c>
      <c r="E140" s="31">
        <v>0.12</v>
      </c>
      <c r="F140" s="31">
        <v>0.72</v>
      </c>
      <c r="G140" s="31">
        <v>0.16</v>
      </c>
      <c r="H140" s="31">
        <v>7.9</v>
      </c>
      <c r="I140" s="35">
        <v>30</v>
      </c>
    </row>
    <row r="141" spans="1:9">
      <c r="A141" s="43" t="s">
        <v>75</v>
      </c>
      <c r="B141" s="33"/>
      <c r="C141" s="33"/>
      <c r="D141" s="33">
        <v>9</v>
      </c>
      <c r="E141" s="31">
        <v>2.7</v>
      </c>
      <c r="F141" s="31">
        <v>3.2</v>
      </c>
      <c r="G141" s="31">
        <v>0</v>
      </c>
      <c r="H141" s="31">
        <v>40</v>
      </c>
      <c r="I141" s="35">
        <v>30</v>
      </c>
    </row>
    <row r="142" spans="1:9">
      <c r="A142" s="43" t="s">
        <v>87</v>
      </c>
      <c r="B142" s="27"/>
      <c r="C142" s="27"/>
      <c r="D142" s="27">
        <v>60</v>
      </c>
      <c r="E142" s="83">
        <v>12.74</v>
      </c>
      <c r="F142" s="83">
        <v>9.19</v>
      </c>
      <c r="G142" s="28">
        <v>3.96</v>
      </c>
      <c r="H142" s="28">
        <v>161</v>
      </c>
      <c r="I142" s="44">
        <v>88</v>
      </c>
    </row>
    <row r="143" spans="1:9">
      <c r="A143" s="32" t="s">
        <v>88</v>
      </c>
      <c r="B143" s="27"/>
      <c r="C143" s="27"/>
      <c r="D143" s="27">
        <v>120</v>
      </c>
      <c r="E143" s="28">
        <v>2.1</v>
      </c>
      <c r="F143" s="28">
        <v>3.98</v>
      </c>
      <c r="G143" s="28">
        <v>8.2799999999999994</v>
      </c>
      <c r="H143" s="28">
        <v>80.03</v>
      </c>
      <c r="I143" s="44">
        <v>105</v>
      </c>
    </row>
    <row r="144" spans="1:9">
      <c r="A144" s="43" t="s">
        <v>89</v>
      </c>
      <c r="B144" s="33"/>
      <c r="C144" s="33"/>
      <c r="D144" s="33">
        <v>180</v>
      </c>
      <c r="E144" s="31">
        <v>0</v>
      </c>
      <c r="F144" s="31">
        <v>0</v>
      </c>
      <c r="G144" s="31">
        <v>14.76</v>
      </c>
      <c r="H144" s="31">
        <v>39.049999999999997</v>
      </c>
      <c r="I144" s="35">
        <v>160</v>
      </c>
    </row>
    <row r="145" spans="1:9" ht="15.75" thickBot="1">
      <c r="A145" s="36" t="s">
        <v>29</v>
      </c>
      <c r="B145" s="42"/>
      <c r="C145" s="42"/>
      <c r="D145" s="42">
        <v>40</v>
      </c>
      <c r="E145" s="37">
        <v>3.2</v>
      </c>
      <c r="F145" s="37">
        <v>0.52</v>
      </c>
      <c r="G145" s="37">
        <v>18.399999999999999</v>
      </c>
      <c r="H145" s="38">
        <v>92.8</v>
      </c>
      <c r="I145" s="15"/>
    </row>
    <row r="146" spans="1:9" ht="15.75" thickBot="1">
      <c r="A146" s="146"/>
      <c r="B146" s="147" t="s">
        <v>21</v>
      </c>
      <c r="C146" s="147"/>
      <c r="D146" s="148">
        <f>SUM(D138:D145)</f>
        <v>594</v>
      </c>
      <c r="E146" s="148">
        <f>SUM(E138:E145)</f>
        <v>22.400000000000002</v>
      </c>
      <c r="F146" s="148">
        <f>SUM(F138:F145)</f>
        <v>20.48</v>
      </c>
      <c r="G146" s="148">
        <f>SUM(G138:G145)</f>
        <v>55.91</v>
      </c>
      <c r="H146" s="148">
        <f>SUM(H138:H145)</f>
        <v>487.88</v>
      </c>
      <c r="I146" s="161"/>
    </row>
    <row r="147" spans="1:9">
      <c r="A147" s="184" t="s">
        <v>46</v>
      </c>
      <c r="B147" s="17"/>
      <c r="C147" s="17"/>
      <c r="D147" s="17"/>
      <c r="E147" s="185"/>
      <c r="F147" s="185"/>
      <c r="G147" s="18"/>
      <c r="H147" s="18"/>
      <c r="I147" s="86"/>
    </row>
    <row r="148" spans="1:9">
      <c r="A148" s="43" t="s">
        <v>90</v>
      </c>
      <c r="B148" s="27"/>
      <c r="C148" s="27"/>
      <c r="D148" s="27">
        <v>100</v>
      </c>
      <c r="E148" s="83">
        <v>6.11</v>
      </c>
      <c r="F148" s="83">
        <v>6.82</v>
      </c>
      <c r="G148" s="28">
        <v>14.9</v>
      </c>
      <c r="H148" s="28">
        <v>141.80000000000001</v>
      </c>
      <c r="I148" s="44">
        <v>116</v>
      </c>
    </row>
    <row r="149" spans="1:9">
      <c r="A149" s="36" t="s">
        <v>91</v>
      </c>
      <c r="B149" s="24"/>
      <c r="C149" s="24"/>
      <c r="D149" s="24">
        <v>50</v>
      </c>
      <c r="E149" s="25">
        <v>3.94</v>
      </c>
      <c r="F149" s="25">
        <v>3.08</v>
      </c>
      <c r="G149" s="25">
        <v>26.66</v>
      </c>
      <c r="H149" s="58">
        <v>155.9</v>
      </c>
      <c r="I149" s="19">
        <v>175</v>
      </c>
    </row>
    <row r="150" spans="1:9">
      <c r="A150" s="36" t="s">
        <v>39</v>
      </c>
      <c r="B150" s="42"/>
      <c r="C150" s="42"/>
      <c r="D150" s="42">
        <v>150</v>
      </c>
      <c r="E150" s="37">
        <v>4.18</v>
      </c>
      <c r="F150" s="37">
        <v>4.78</v>
      </c>
      <c r="G150" s="37">
        <v>7.04</v>
      </c>
      <c r="H150" s="38">
        <v>86.9</v>
      </c>
      <c r="I150" s="15">
        <v>211</v>
      </c>
    </row>
    <row r="151" spans="1:9" ht="15.75" thickBot="1">
      <c r="A151" s="60" t="s">
        <v>50</v>
      </c>
      <c r="B151" s="72"/>
      <c r="C151" s="72"/>
      <c r="D151" s="72">
        <v>150</v>
      </c>
      <c r="E151" s="162">
        <v>0.9</v>
      </c>
      <c r="F151" s="162">
        <v>0</v>
      </c>
      <c r="G151" s="162">
        <v>12.9</v>
      </c>
      <c r="H151" s="163">
        <v>57</v>
      </c>
      <c r="I151" s="103"/>
    </row>
    <row r="152" spans="1:9" ht="15.75" thickBot="1">
      <c r="A152" s="151"/>
      <c r="B152" s="186" t="s">
        <v>21</v>
      </c>
      <c r="C152" s="186"/>
      <c r="D152" s="153">
        <f t="shared" ref="D152:H152" si="9">SUM(D148:D151)</f>
        <v>450</v>
      </c>
      <c r="E152" s="153">
        <f t="shared" si="9"/>
        <v>15.13</v>
      </c>
      <c r="F152" s="153">
        <f t="shared" si="9"/>
        <v>14.68</v>
      </c>
      <c r="G152" s="153">
        <f t="shared" si="9"/>
        <v>61.5</v>
      </c>
      <c r="H152" s="153">
        <f t="shared" si="9"/>
        <v>441.6</v>
      </c>
      <c r="I152" s="154"/>
    </row>
    <row r="153" spans="1:9" ht="15.75" thickBot="1">
      <c r="A153" s="262" t="s">
        <v>92</v>
      </c>
      <c r="B153" s="262"/>
      <c r="C153" s="263"/>
      <c r="D153" s="150"/>
      <c r="E153" s="116">
        <f>E135+E136+E146+E152</f>
        <v>47.74</v>
      </c>
      <c r="F153" s="116">
        <f>F135+F136+F146+F152</f>
        <v>48.15</v>
      </c>
      <c r="G153" s="116">
        <f>G135+G136+G146+G152</f>
        <v>166.82999999999998</v>
      </c>
      <c r="H153" s="116">
        <f>H135+H136+H146+H152</f>
        <v>1261.8800000000001</v>
      </c>
      <c r="I153" s="86"/>
    </row>
    <row r="154" spans="1:9" ht="15.75" thickBot="1">
      <c r="A154" s="64"/>
      <c r="B154" s="65"/>
      <c r="C154" s="66"/>
      <c r="D154" s="49"/>
      <c r="E154" s="50"/>
      <c r="F154" s="50"/>
      <c r="G154" s="50"/>
      <c r="H154" s="50"/>
      <c r="I154" s="103"/>
    </row>
    <row r="155" spans="1:9">
      <c r="A155" s="23"/>
      <c r="B155" s="104" t="s">
        <v>93</v>
      </c>
      <c r="C155" s="24"/>
      <c r="D155" s="90"/>
      <c r="E155" s="105">
        <f>SUM(E39+E67+E96+E125+E153)</f>
        <v>277.62</v>
      </c>
      <c r="F155" s="105">
        <f>SUM(F39+F67+F96+F125+F153)</f>
        <v>246.09</v>
      </c>
      <c r="G155" s="105">
        <f>SUM(G39+G67+G96+G125+G153)</f>
        <v>857.11999999999989</v>
      </c>
      <c r="H155" s="193">
        <f>SUM(H39+H67+H96+H125+H153)</f>
        <v>6299.9900000000007</v>
      </c>
      <c r="I155" s="198"/>
    </row>
    <row r="156" spans="1:9">
      <c r="A156" s="22" t="s">
        <v>94</v>
      </c>
      <c r="B156" s="104"/>
      <c r="C156" s="24"/>
      <c r="D156" s="90"/>
      <c r="E156" s="105">
        <f>SUM(E155/5)</f>
        <v>55.524000000000001</v>
      </c>
      <c r="F156" s="105">
        <f>SUM(F155/5)</f>
        <v>49.218000000000004</v>
      </c>
      <c r="G156" s="105">
        <f>SUM(G155/5)</f>
        <v>171.42399999999998</v>
      </c>
      <c r="H156" s="193">
        <f>SUM(H155/5)</f>
        <v>1259.998</v>
      </c>
      <c r="I156" s="19"/>
    </row>
    <row r="157" spans="1:9">
      <c r="A157" s="106" t="s">
        <v>163</v>
      </c>
      <c r="B157" s="107"/>
      <c r="C157" s="108"/>
      <c r="D157" s="109"/>
      <c r="E157" s="110">
        <f>SUM(E21+E47+E77+E105+E135)/5</f>
        <v>13.831999999999999</v>
      </c>
      <c r="F157" s="110">
        <f>SUM(F21+F47+F77+F105+F135)/5</f>
        <v>17.463999999999999</v>
      </c>
      <c r="G157" s="110">
        <f>SUM(G21+G47+G77+G105+G135)/5</f>
        <v>57.308000000000007</v>
      </c>
      <c r="H157" s="194">
        <f>SUM(H21+H47+H77+H105+H135)/5</f>
        <v>350.00400000000002</v>
      </c>
      <c r="I157" s="39"/>
    </row>
    <row r="158" spans="1:9">
      <c r="A158" s="111" t="s">
        <v>164</v>
      </c>
      <c r="B158" s="112"/>
      <c r="C158" s="113"/>
      <c r="D158" s="114"/>
      <c r="E158" s="115">
        <f>SUM(E32+E58+E87+E116+E146)/5</f>
        <v>21.517999999999997</v>
      </c>
      <c r="F158" s="115">
        <f>SUM(F32+F58+F87+F116+F146)/5</f>
        <v>17.342000000000002</v>
      </c>
      <c r="G158" s="115">
        <f>SUM(G32+G58+G87+G116+G146)/5</f>
        <v>65.525999999999996</v>
      </c>
      <c r="H158" s="195">
        <f>SUM(H32+H58+H87+H116+H146)/5</f>
        <v>490.00200000000007</v>
      </c>
      <c r="I158" s="59"/>
    </row>
    <row r="159" spans="1:9">
      <c r="A159" s="121" t="s">
        <v>165</v>
      </c>
      <c r="B159" s="122"/>
      <c r="C159" s="123"/>
      <c r="D159" s="124"/>
      <c r="E159" s="125">
        <f>SUM(E38+E66+E95+E124+E152)/5</f>
        <v>20.173999999999999</v>
      </c>
      <c r="F159" s="125">
        <f>SUM(F38+F66+F95+F124+F152)/5</f>
        <v>14.412000000000001</v>
      </c>
      <c r="G159" s="125">
        <f>SUM(G38+G66+G95+G124+G152)/5</f>
        <v>48.589999999999996</v>
      </c>
      <c r="H159" s="196">
        <f>SUM(H38+H66+H95+H124+H152)/5</f>
        <v>419.99200000000002</v>
      </c>
      <c r="I159" s="199"/>
    </row>
    <row r="160" spans="1:9">
      <c r="A160" s="84"/>
      <c r="B160" s="85"/>
      <c r="C160" s="268" t="s">
        <v>167</v>
      </c>
      <c r="D160" s="269"/>
      <c r="E160" s="269"/>
      <c r="F160" s="269"/>
      <c r="G160" s="270"/>
      <c r="H160" s="197"/>
      <c r="I160" s="44"/>
    </row>
    <row r="161" spans="1:9">
      <c r="A161" s="264" t="s">
        <v>95</v>
      </c>
      <c r="B161" s="264"/>
      <c r="C161" s="265"/>
      <c r="D161" s="17"/>
      <c r="E161" s="18"/>
      <c r="F161" s="18"/>
      <c r="G161" s="18"/>
      <c r="H161" s="52"/>
      <c r="I161" s="86"/>
    </row>
    <row r="162" spans="1:9">
      <c r="A162" s="20"/>
      <c r="B162" s="45" t="s">
        <v>15</v>
      </c>
      <c r="C162" s="24"/>
      <c r="D162" s="24"/>
      <c r="E162" s="25"/>
      <c r="F162" s="25"/>
      <c r="G162" s="25"/>
      <c r="H162" s="41"/>
      <c r="I162" s="19"/>
    </row>
    <row r="163" spans="1:9">
      <c r="A163" s="43" t="s">
        <v>96</v>
      </c>
      <c r="B163" s="27"/>
      <c r="C163" s="27"/>
      <c r="D163" s="27">
        <v>150</v>
      </c>
      <c r="E163" s="28">
        <v>4.76</v>
      </c>
      <c r="F163" s="28">
        <v>5.47</v>
      </c>
      <c r="G163" s="28">
        <v>19.3</v>
      </c>
      <c r="H163" s="29">
        <v>143</v>
      </c>
      <c r="I163" s="44">
        <v>127</v>
      </c>
    </row>
    <row r="164" spans="1:9">
      <c r="A164" s="26" t="s">
        <v>17</v>
      </c>
      <c r="B164" s="26"/>
      <c r="C164" s="26"/>
      <c r="D164" s="27">
        <v>14</v>
      </c>
      <c r="E164" s="31">
        <v>8</v>
      </c>
      <c r="F164" s="31">
        <v>18</v>
      </c>
      <c r="G164" s="31">
        <v>65</v>
      </c>
      <c r="H164" s="34">
        <v>61.35</v>
      </c>
      <c r="I164" s="35"/>
    </row>
    <row r="165" spans="1:9" ht="15.75" thickBot="1">
      <c r="A165" s="43" t="s">
        <v>71</v>
      </c>
      <c r="B165" s="27"/>
      <c r="C165" s="27"/>
      <c r="D165" s="27">
        <v>22.5</v>
      </c>
      <c r="E165" s="31">
        <v>2.85</v>
      </c>
      <c r="F165" s="31">
        <v>2.58</v>
      </c>
      <c r="G165" s="31">
        <v>0.15</v>
      </c>
      <c r="H165" s="34">
        <v>35.32</v>
      </c>
      <c r="I165" s="93">
        <v>146</v>
      </c>
    </row>
    <row r="166" spans="1:9">
      <c r="A166" s="43" t="s">
        <v>97</v>
      </c>
      <c r="B166" s="27"/>
      <c r="C166" s="27"/>
      <c r="D166" s="27">
        <v>5</v>
      </c>
      <c r="E166" s="28">
        <v>1.33</v>
      </c>
      <c r="F166" s="28">
        <v>1.35</v>
      </c>
      <c r="G166" s="28">
        <v>0</v>
      </c>
      <c r="H166" s="29">
        <v>16.600000000000001</v>
      </c>
      <c r="I166" s="202">
        <v>27</v>
      </c>
    </row>
    <row r="167" spans="1:9" ht="15.75" thickBot="1">
      <c r="A167" s="177" t="s">
        <v>98</v>
      </c>
      <c r="B167" s="167"/>
      <c r="C167" s="167"/>
      <c r="D167" s="167">
        <v>160</v>
      </c>
      <c r="E167" s="168">
        <v>3.4</v>
      </c>
      <c r="F167" s="168">
        <v>3.6</v>
      </c>
      <c r="G167" s="169">
        <v>11</v>
      </c>
      <c r="H167" s="200">
        <v>88.2</v>
      </c>
      <c r="I167" s="203">
        <v>197</v>
      </c>
    </row>
    <row r="168" spans="1:9" ht="15.75" thickBot="1">
      <c r="A168" s="182"/>
      <c r="B168" s="160" t="s">
        <v>21</v>
      </c>
      <c r="C168" s="160"/>
      <c r="D168" s="141">
        <f t="shared" ref="D168:G168" si="10">SUM(D163:D167)</f>
        <v>351.5</v>
      </c>
      <c r="E168" s="141">
        <f t="shared" si="10"/>
        <v>20.339999999999996</v>
      </c>
      <c r="F168" s="141">
        <f t="shared" si="10"/>
        <v>31</v>
      </c>
      <c r="G168" s="141">
        <f t="shared" si="10"/>
        <v>95.45</v>
      </c>
      <c r="H168" s="141">
        <f>SUM(H163:H167)</f>
        <v>344.46999999999997</v>
      </c>
      <c r="I168" s="201"/>
    </row>
    <row r="169" spans="1:9">
      <c r="A169" s="178"/>
      <c r="B169" s="179"/>
      <c r="C169" s="179"/>
      <c r="D169" s="179"/>
      <c r="E169" s="181"/>
      <c r="F169" s="181"/>
      <c r="G169" s="181"/>
      <c r="H169" s="181"/>
      <c r="I169" s="86"/>
    </row>
    <row r="170" spans="1:9">
      <c r="A170" s="20"/>
      <c r="B170" s="57" t="s">
        <v>22</v>
      </c>
      <c r="C170" s="24"/>
      <c r="D170" s="24"/>
      <c r="E170" s="25"/>
      <c r="F170" s="25"/>
      <c r="G170" s="25"/>
      <c r="H170" s="25"/>
      <c r="I170" s="19"/>
    </row>
    <row r="171" spans="1:9">
      <c r="A171" s="36" t="s">
        <v>99</v>
      </c>
      <c r="B171" s="42"/>
      <c r="C171" s="42"/>
      <c r="D171" s="27">
        <v>30</v>
      </c>
      <c r="E171" s="28">
        <v>0.3</v>
      </c>
      <c r="F171" s="28">
        <v>2.1</v>
      </c>
      <c r="G171" s="28">
        <v>2.1</v>
      </c>
      <c r="H171" s="28">
        <v>28.5</v>
      </c>
      <c r="I171" s="44">
        <v>121</v>
      </c>
    </row>
    <row r="172" spans="1:9">
      <c r="A172" s="36" t="s">
        <v>100</v>
      </c>
      <c r="B172" s="24"/>
      <c r="C172" s="24"/>
      <c r="D172" s="24">
        <v>150</v>
      </c>
      <c r="E172" s="25">
        <v>1</v>
      </c>
      <c r="F172" s="25">
        <v>2.4</v>
      </c>
      <c r="G172" s="25">
        <v>5.6</v>
      </c>
      <c r="H172" s="25">
        <v>47.6</v>
      </c>
      <c r="I172" s="19">
        <v>32</v>
      </c>
    </row>
    <row r="173" spans="1:9">
      <c r="A173" s="43" t="s">
        <v>43</v>
      </c>
      <c r="B173" s="33"/>
      <c r="C173" s="33"/>
      <c r="D173" s="33">
        <v>12</v>
      </c>
      <c r="E173" s="31">
        <v>2.64</v>
      </c>
      <c r="F173" s="31">
        <v>0.56000000000000005</v>
      </c>
      <c r="G173" s="31">
        <v>0</v>
      </c>
      <c r="H173" s="31">
        <v>13.1</v>
      </c>
      <c r="I173" s="35">
        <v>30</v>
      </c>
    </row>
    <row r="174" spans="1:9">
      <c r="A174" s="36" t="s">
        <v>25</v>
      </c>
      <c r="B174" s="24"/>
      <c r="C174" s="24"/>
      <c r="D174" s="26">
        <v>5</v>
      </c>
      <c r="E174" s="31">
        <v>0.12</v>
      </c>
      <c r="F174" s="31">
        <v>0.72</v>
      </c>
      <c r="G174" s="31">
        <v>0.16</v>
      </c>
      <c r="H174" s="31">
        <v>7.9</v>
      </c>
      <c r="I174" s="35">
        <v>30</v>
      </c>
    </row>
    <row r="175" spans="1:9">
      <c r="A175" s="20" t="s">
        <v>101</v>
      </c>
      <c r="B175" s="24"/>
      <c r="C175" s="24"/>
      <c r="D175" s="24">
        <v>60</v>
      </c>
      <c r="E175" s="25">
        <v>7.55</v>
      </c>
      <c r="F175" s="25">
        <v>3.38</v>
      </c>
      <c r="G175" s="25">
        <v>6</v>
      </c>
      <c r="H175" s="25">
        <v>88.15</v>
      </c>
      <c r="I175" s="19">
        <v>102</v>
      </c>
    </row>
    <row r="176" spans="1:9">
      <c r="A176" s="20" t="s">
        <v>102</v>
      </c>
      <c r="B176" s="24"/>
      <c r="C176" s="24"/>
      <c r="D176" s="24">
        <v>120</v>
      </c>
      <c r="E176" s="25">
        <v>2.57</v>
      </c>
      <c r="F176" s="25">
        <v>3.22</v>
      </c>
      <c r="G176" s="25">
        <v>17.600000000000001</v>
      </c>
      <c r="H176" s="58">
        <v>109.66</v>
      </c>
      <c r="I176" s="19">
        <v>108</v>
      </c>
    </row>
    <row r="177" spans="1:9">
      <c r="A177" s="43" t="s">
        <v>103</v>
      </c>
      <c r="B177" s="33"/>
      <c r="C177" s="33"/>
      <c r="D177" s="33">
        <v>30</v>
      </c>
      <c r="E177" s="31">
        <v>0.26</v>
      </c>
      <c r="F177" s="31">
        <v>1.1000000000000001</v>
      </c>
      <c r="G177" s="31">
        <v>1.51</v>
      </c>
      <c r="H177" s="31">
        <v>17.2</v>
      </c>
      <c r="I177" s="35">
        <v>148</v>
      </c>
    </row>
    <row r="178" spans="1:9">
      <c r="A178" s="32" t="s">
        <v>28</v>
      </c>
      <c r="B178" s="27"/>
      <c r="C178" s="27"/>
      <c r="D178" s="27">
        <v>180</v>
      </c>
      <c r="E178" s="28">
        <v>0.45</v>
      </c>
      <c r="F178" s="28">
        <v>0</v>
      </c>
      <c r="G178" s="28">
        <v>17.28</v>
      </c>
      <c r="H178" s="28">
        <v>69.599999999999994</v>
      </c>
      <c r="I178" s="44">
        <v>158</v>
      </c>
    </row>
    <row r="179" spans="1:9" ht="15.75" thickBot="1">
      <c r="A179" s="60" t="s">
        <v>29</v>
      </c>
      <c r="B179" s="61"/>
      <c r="C179" s="61"/>
      <c r="D179" s="61">
        <v>40</v>
      </c>
      <c r="E179" s="92">
        <v>3.24</v>
      </c>
      <c r="F179" s="92">
        <v>0.52</v>
      </c>
      <c r="G179" s="92">
        <v>18.399999999999999</v>
      </c>
      <c r="H179" s="144">
        <v>92.8</v>
      </c>
      <c r="I179" s="134"/>
    </row>
    <row r="180" spans="1:9" ht="15.75" thickBot="1">
      <c r="A180" s="146"/>
      <c r="B180" s="147" t="s">
        <v>104</v>
      </c>
      <c r="C180" s="147"/>
      <c r="D180" s="148">
        <f t="shared" ref="D180:H180" si="11">SUM(D171:D179)</f>
        <v>627</v>
      </c>
      <c r="E180" s="148">
        <f t="shared" si="11"/>
        <v>18.13</v>
      </c>
      <c r="F180" s="148">
        <f t="shared" si="11"/>
        <v>14</v>
      </c>
      <c r="G180" s="148">
        <f t="shared" si="11"/>
        <v>68.650000000000006</v>
      </c>
      <c r="H180" s="148">
        <f t="shared" si="11"/>
        <v>474.50999999999993</v>
      </c>
      <c r="I180" s="161"/>
    </row>
    <row r="181" spans="1:9">
      <c r="A181" s="53"/>
      <c r="B181" s="145" t="s">
        <v>46</v>
      </c>
      <c r="C181" s="17"/>
      <c r="D181" s="17"/>
      <c r="E181" s="18"/>
      <c r="F181" s="18"/>
      <c r="G181" s="18"/>
      <c r="H181" s="18"/>
      <c r="I181" s="86"/>
    </row>
    <row r="182" spans="1:9">
      <c r="A182" s="20" t="s">
        <v>105</v>
      </c>
      <c r="B182" s="24"/>
      <c r="C182" s="24"/>
      <c r="D182" s="24">
        <v>64</v>
      </c>
      <c r="E182" s="25">
        <v>9.9</v>
      </c>
      <c r="F182" s="25">
        <v>6.97</v>
      </c>
      <c r="G182" s="25">
        <v>6.79</v>
      </c>
      <c r="H182" s="25">
        <v>131.15</v>
      </c>
      <c r="I182" s="19">
        <v>60</v>
      </c>
    </row>
    <row r="183" spans="1:9">
      <c r="A183" s="20" t="s">
        <v>61</v>
      </c>
      <c r="B183" s="24"/>
      <c r="C183" s="24"/>
      <c r="D183" s="24">
        <v>110</v>
      </c>
      <c r="E183" s="25">
        <v>2.14</v>
      </c>
      <c r="F183" s="25">
        <v>3.04</v>
      </c>
      <c r="G183" s="25">
        <v>13.36</v>
      </c>
      <c r="H183" s="58">
        <v>91.55</v>
      </c>
      <c r="I183" s="19">
        <v>115</v>
      </c>
    </row>
    <row r="184" spans="1:9">
      <c r="A184" s="36" t="s">
        <v>172</v>
      </c>
      <c r="B184" s="42"/>
      <c r="C184" s="42"/>
      <c r="D184" s="42">
        <v>45</v>
      </c>
      <c r="E184" s="37">
        <v>3.37</v>
      </c>
      <c r="F184" s="37">
        <v>0.45</v>
      </c>
      <c r="G184" s="37">
        <v>26.1</v>
      </c>
      <c r="H184" s="38">
        <v>111.15</v>
      </c>
      <c r="I184" s="15"/>
    </row>
    <row r="185" spans="1:9">
      <c r="A185" s="36" t="s">
        <v>49</v>
      </c>
      <c r="B185" s="42"/>
      <c r="C185" s="42"/>
      <c r="D185" s="42">
        <v>180</v>
      </c>
      <c r="E185" s="37">
        <v>0</v>
      </c>
      <c r="F185" s="37">
        <v>0</v>
      </c>
      <c r="G185" s="37">
        <v>18</v>
      </c>
      <c r="H185" s="38">
        <v>80.400000000000006</v>
      </c>
      <c r="I185" s="15">
        <v>203</v>
      </c>
    </row>
    <row r="186" spans="1:9" ht="15.75" thickBot="1">
      <c r="A186" s="87"/>
      <c r="B186" s="72"/>
      <c r="C186" s="72"/>
      <c r="D186" s="72"/>
      <c r="E186" s="162"/>
      <c r="F186" s="162"/>
      <c r="G186" s="162"/>
      <c r="H186" s="163"/>
      <c r="I186" s="103"/>
    </row>
    <row r="187" spans="1:9" ht="15.75" thickBot="1">
      <c r="A187" s="151"/>
      <c r="B187" s="152" t="s">
        <v>21</v>
      </c>
      <c r="C187" s="152"/>
      <c r="D187" s="153">
        <f t="shared" ref="D187:H187" si="12">SUM(D182:D186)</f>
        <v>399</v>
      </c>
      <c r="E187" s="153">
        <f t="shared" si="12"/>
        <v>15.41</v>
      </c>
      <c r="F187" s="153">
        <f t="shared" si="12"/>
        <v>10.459999999999999</v>
      </c>
      <c r="G187" s="153">
        <f t="shared" si="12"/>
        <v>64.25</v>
      </c>
      <c r="H187" s="153">
        <f t="shared" si="12"/>
        <v>414.25</v>
      </c>
      <c r="I187" s="154"/>
    </row>
    <row r="188" spans="1:9" ht="15.75" thickBot="1">
      <c r="A188" s="262" t="s">
        <v>106</v>
      </c>
      <c r="B188" s="262"/>
      <c r="C188" s="263"/>
      <c r="D188" s="165"/>
      <c r="E188" s="116">
        <f>E168+E169+E180+E187</f>
        <v>53.879999999999995</v>
      </c>
      <c r="F188" s="116">
        <f>F168+F169+F180+F187</f>
        <v>55.46</v>
      </c>
      <c r="G188" s="116">
        <f>G168+G169+G180+G187</f>
        <v>228.35000000000002</v>
      </c>
      <c r="H188" s="116">
        <f>H168+H169+H180+H187</f>
        <v>1233.23</v>
      </c>
      <c r="I188" s="86"/>
    </row>
    <row r="189" spans="1:9">
      <c r="A189" s="64"/>
      <c r="B189" s="65"/>
      <c r="C189" s="66"/>
      <c r="D189" s="66"/>
      <c r="E189" s="50"/>
      <c r="F189" s="50"/>
      <c r="G189" s="50"/>
      <c r="H189" s="50"/>
      <c r="I189" s="19"/>
    </row>
    <row r="190" spans="1:9">
      <c r="A190" s="258" t="s">
        <v>107</v>
      </c>
      <c r="B190" s="259"/>
      <c r="C190" s="79"/>
      <c r="D190" s="17"/>
      <c r="E190" s="18"/>
      <c r="F190" s="18"/>
      <c r="G190" s="18"/>
      <c r="H190" s="18"/>
      <c r="I190" s="19"/>
    </row>
    <row r="191" spans="1:9">
      <c r="A191" s="20"/>
      <c r="B191" s="45" t="s">
        <v>15</v>
      </c>
      <c r="C191" s="24"/>
      <c r="D191" s="24"/>
      <c r="E191" s="25"/>
      <c r="F191" s="25"/>
      <c r="G191" s="25"/>
      <c r="H191" s="25"/>
      <c r="I191" s="19"/>
    </row>
    <row r="192" spans="1:9">
      <c r="A192" s="32" t="s">
        <v>108</v>
      </c>
      <c r="B192" s="27"/>
      <c r="C192" s="27"/>
      <c r="D192" s="27">
        <v>150</v>
      </c>
      <c r="E192" s="28">
        <v>5</v>
      </c>
      <c r="F192" s="28">
        <v>5.7</v>
      </c>
      <c r="G192" s="28">
        <v>21</v>
      </c>
      <c r="H192" s="28">
        <v>153</v>
      </c>
      <c r="I192" s="44">
        <v>131</v>
      </c>
    </row>
    <row r="193" spans="1:9">
      <c r="A193" s="43" t="s">
        <v>54</v>
      </c>
      <c r="B193" s="33"/>
      <c r="C193" s="33"/>
      <c r="D193" s="24">
        <v>30</v>
      </c>
      <c r="E193" s="37">
        <v>2.4</v>
      </c>
      <c r="F193" s="37">
        <v>0.3</v>
      </c>
      <c r="G193" s="37">
        <v>17.399999999999999</v>
      </c>
      <c r="H193" s="38">
        <v>74.099999999999994</v>
      </c>
      <c r="I193" s="35"/>
    </row>
    <row r="194" spans="1:9">
      <c r="A194" s="43" t="s">
        <v>168</v>
      </c>
      <c r="B194" s="27"/>
      <c r="C194" s="27"/>
      <c r="D194" s="27">
        <v>5</v>
      </c>
      <c r="E194" s="28">
        <v>0.05</v>
      </c>
      <c r="F194" s="28">
        <v>5</v>
      </c>
      <c r="G194" s="28">
        <v>0.1</v>
      </c>
      <c r="H194" s="31">
        <v>32</v>
      </c>
      <c r="I194" s="44">
        <v>27</v>
      </c>
    </row>
    <row r="195" spans="1:9" ht="15.75" thickBot="1">
      <c r="A195" s="177" t="s">
        <v>72</v>
      </c>
      <c r="B195" s="167"/>
      <c r="C195" s="167"/>
      <c r="D195" s="63">
        <v>180</v>
      </c>
      <c r="E195" s="175">
        <v>3.27</v>
      </c>
      <c r="F195" s="175">
        <v>4.3600000000000003</v>
      </c>
      <c r="G195" s="175">
        <v>11.99</v>
      </c>
      <c r="H195" s="175">
        <v>101.6</v>
      </c>
      <c r="I195" s="164">
        <v>196</v>
      </c>
    </row>
    <row r="196" spans="1:9" ht="15.75" thickBot="1">
      <c r="A196" s="139"/>
      <c r="B196" s="160" t="s">
        <v>21</v>
      </c>
      <c r="C196" s="160"/>
      <c r="D196" s="141">
        <f t="shared" ref="D196:H196" si="13">SUM(D192:D195)</f>
        <v>365</v>
      </c>
      <c r="E196" s="141">
        <f t="shared" si="13"/>
        <v>10.72</v>
      </c>
      <c r="F196" s="141">
        <f t="shared" si="13"/>
        <v>15.36</v>
      </c>
      <c r="G196" s="141">
        <f t="shared" si="13"/>
        <v>50.49</v>
      </c>
      <c r="H196" s="141">
        <f t="shared" si="13"/>
        <v>360.70000000000005</v>
      </c>
      <c r="I196" s="143"/>
    </row>
    <row r="197" spans="1:9">
      <c r="A197" s="187"/>
      <c r="B197" s="188"/>
      <c r="C197" s="188"/>
      <c r="D197" s="138"/>
      <c r="E197" s="126"/>
      <c r="F197" s="126"/>
      <c r="G197" s="126"/>
      <c r="H197" s="126"/>
      <c r="I197" s="131"/>
    </row>
    <row r="198" spans="1:9">
      <c r="A198" s="20"/>
      <c r="B198" s="57" t="s">
        <v>22</v>
      </c>
      <c r="C198" s="24"/>
      <c r="D198" s="24"/>
      <c r="E198" s="25"/>
      <c r="F198" s="25"/>
      <c r="G198" s="25"/>
      <c r="H198" s="25"/>
      <c r="I198" s="19"/>
    </row>
    <row r="199" spans="1:9">
      <c r="A199" s="43" t="s">
        <v>109</v>
      </c>
      <c r="B199" s="33"/>
      <c r="C199" s="33"/>
      <c r="D199" s="33">
        <v>30</v>
      </c>
      <c r="E199" s="31">
        <v>0.33</v>
      </c>
      <c r="F199" s="31">
        <v>2</v>
      </c>
      <c r="G199" s="31">
        <v>2.2000000000000002</v>
      </c>
      <c r="H199" s="31">
        <v>27</v>
      </c>
      <c r="I199" s="35">
        <v>11</v>
      </c>
    </row>
    <row r="200" spans="1:9">
      <c r="A200" s="43" t="s">
        <v>110</v>
      </c>
      <c r="B200" s="33"/>
      <c r="C200" s="33"/>
      <c r="D200" s="33">
        <v>150</v>
      </c>
      <c r="E200" s="31">
        <v>1.5</v>
      </c>
      <c r="F200" s="31">
        <v>2.62</v>
      </c>
      <c r="G200" s="31">
        <v>9.75</v>
      </c>
      <c r="H200" s="31">
        <v>69.400000000000006</v>
      </c>
      <c r="I200" s="35">
        <v>43</v>
      </c>
    </row>
    <row r="201" spans="1:9">
      <c r="A201" s="36" t="s">
        <v>111</v>
      </c>
      <c r="B201" s="24"/>
      <c r="C201" s="24"/>
      <c r="D201" s="240" t="s">
        <v>170</v>
      </c>
      <c r="E201" s="23">
        <v>12.6</v>
      </c>
      <c r="F201" s="23">
        <v>5.0999999999999996</v>
      </c>
      <c r="G201" s="23">
        <v>3.24</v>
      </c>
      <c r="H201" s="245">
        <v>107.44</v>
      </c>
      <c r="I201" s="19">
        <v>70</v>
      </c>
    </row>
    <row r="202" spans="1:9">
      <c r="A202" s="36" t="s">
        <v>112</v>
      </c>
      <c r="B202" s="42"/>
      <c r="C202" s="42"/>
      <c r="D202" s="42">
        <v>120</v>
      </c>
      <c r="E202" s="37">
        <v>2.4900000000000002</v>
      </c>
      <c r="F202" s="37">
        <v>3.1</v>
      </c>
      <c r="G202" s="37">
        <v>21.36</v>
      </c>
      <c r="H202" s="38">
        <v>122.8</v>
      </c>
      <c r="I202" s="15">
        <v>112</v>
      </c>
    </row>
    <row r="203" spans="1:9">
      <c r="A203" s="88" t="s">
        <v>113</v>
      </c>
      <c r="B203" s="89"/>
      <c r="C203" s="89"/>
      <c r="D203" s="89">
        <v>150</v>
      </c>
      <c r="E203" s="46">
        <v>0.2</v>
      </c>
      <c r="F203" s="46">
        <v>0</v>
      </c>
      <c r="G203" s="46">
        <v>17.23</v>
      </c>
      <c r="H203" s="46">
        <v>66.430000000000007</v>
      </c>
      <c r="I203" s="47">
        <v>159</v>
      </c>
    </row>
    <row r="204" spans="1:9" ht="15.75" thickBot="1">
      <c r="A204" s="60" t="s">
        <v>29</v>
      </c>
      <c r="B204" s="189"/>
      <c r="C204" s="189"/>
      <c r="D204" s="61">
        <v>40</v>
      </c>
      <c r="E204" s="92">
        <v>3.24</v>
      </c>
      <c r="F204" s="92">
        <v>0.52</v>
      </c>
      <c r="G204" s="92">
        <v>14.8</v>
      </c>
      <c r="H204" s="144">
        <v>92.8</v>
      </c>
      <c r="I204" s="134"/>
    </row>
    <row r="205" spans="1:9" ht="15.75" thickBot="1">
      <c r="A205" s="190"/>
      <c r="B205" s="147" t="s">
        <v>21</v>
      </c>
      <c r="C205" s="147"/>
      <c r="D205" s="148">
        <f t="shared" ref="D205:H205" si="14">SUM(D199:D204)</f>
        <v>490</v>
      </c>
      <c r="E205" s="148">
        <f t="shared" si="14"/>
        <v>20.36</v>
      </c>
      <c r="F205" s="148">
        <f t="shared" si="14"/>
        <v>13.339999999999998</v>
      </c>
      <c r="G205" s="148">
        <f t="shared" si="14"/>
        <v>68.58</v>
      </c>
      <c r="H205" s="148">
        <f t="shared" si="14"/>
        <v>485.87</v>
      </c>
      <c r="I205" s="161"/>
    </row>
    <row r="206" spans="1:9">
      <c r="A206" s="155"/>
      <c r="B206" s="156"/>
      <c r="C206" s="156"/>
      <c r="D206" s="157"/>
      <c r="E206" s="157"/>
      <c r="F206" s="157"/>
      <c r="G206" s="157"/>
      <c r="H206" s="157"/>
      <c r="I206" s="158"/>
    </row>
    <row r="207" spans="1:9">
      <c r="A207" s="20"/>
      <c r="B207" s="45" t="s">
        <v>46</v>
      </c>
      <c r="C207" s="24"/>
      <c r="D207" s="24"/>
      <c r="E207" s="25"/>
      <c r="F207" s="25"/>
      <c r="G207" s="25"/>
      <c r="H207" s="25"/>
      <c r="I207" s="19"/>
    </row>
    <row r="208" spans="1:9">
      <c r="A208" s="36" t="s">
        <v>114</v>
      </c>
      <c r="B208" s="42"/>
      <c r="C208" s="42"/>
      <c r="D208" s="33">
        <v>25</v>
      </c>
      <c r="E208" s="37">
        <v>0.32</v>
      </c>
      <c r="F208" s="37">
        <v>0</v>
      </c>
      <c r="G208" s="37">
        <v>1.8</v>
      </c>
      <c r="H208" s="38">
        <v>7.7</v>
      </c>
      <c r="I208" s="15">
        <v>203</v>
      </c>
    </row>
    <row r="209" spans="1:9">
      <c r="A209" s="43" t="s">
        <v>115</v>
      </c>
      <c r="B209" s="33"/>
      <c r="C209" s="33"/>
      <c r="D209" s="33">
        <v>110</v>
      </c>
      <c r="E209" s="31">
        <v>15.05</v>
      </c>
      <c r="F209" s="31">
        <v>11.3</v>
      </c>
      <c r="G209" s="31">
        <v>21</v>
      </c>
      <c r="H209" s="31">
        <v>231.5</v>
      </c>
      <c r="I209" s="35">
        <v>141</v>
      </c>
    </row>
    <row r="210" spans="1:9">
      <c r="A210" s="36" t="s">
        <v>50</v>
      </c>
      <c r="B210" s="42"/>
      <c r="C210" s="42"/>
      <c r="D210" s="42">
        <v>150</v>
      </c>
      <c r="E210" s="37">
        <v>0.9</v>
      </c>
      <c r="F210" s="37">
        <v>0</v>
      </c>
      <c r="G210" s="37">
        <v>12.9</v>
      </c>
      <c r="H210" s="38">
        <v>57</v>
      </c>
      <c r="I210" s="15"/>
    </row>
    <row r="211" spans="1:9">
      <c r="A211" s="36" t="s">
        <v>33</v>
      </c>
      <c r="B211" s="42"/>
      <c r="C211" s="42"/>
      <c r="D211" s="42">
        <v>150</v>
      </c>
      <c r="E211" s="37">
        <v>4.2</v>
      </c>
      <c r="F211" s="37">
        <v>4.7699999999999996</v>
      </c>
      <c r="G211" s="37">
        <v>5.39</v>
      </c>
      <c r="H211" s="38">
        <v>86.9</v>
      </c>
      <c r="I211" s="15">
        <v>199</v>
      </c>
    </row>
    <row r="212" spans="1:9" ht="15.75" thickBot="1">
      <c r="A212" s="36" t="s">
        <v>172</v>
      </c>
      <c r="B212" s="42"/>
      <c r="C212" s="42"/>
      <c r="D212" s="61">
        <v>20</v>
      </c>
      <c r="E212" s="92">
        <v>1.5</v>
      </c>
      <c r="F212" s="92">
        <v>0.2</v>
      </c>
      <c r="G212" s="92">
        <v>11.6</v>
      </c>
      <c r="H212" s="144">
        <v>49.4</v>
      </c>
      <c r="I212" s="134"/>
    </row>
    <row r="213" spans="1:9" ht="15.75" thickBot="1">
      <c r="A213" s="191" t="s">
        <v>116</v>
      </c>
      <c r="B213" s="152" t="s">
        <v>21</v>
      </c>
      <c r="C213" s="152"/>
      <c r="D213" s="153">
        <f t="shared" ref="D213:H213" si="15">SUM(D208:D212)</f>
        <v>455</v>
      </c>
      <c r="E213" s="153">
        <f t="shared" si="15"/>
        <v>21.97</v>
      </c>
      <c r="F213" s="153">
        <f t="shared" si="15"/>
        <v>16.27</v>
      </c>
      <c r="G213" s="153">
        <f t="shared" si="15"/>
        <v>52.690000000000005</v>
      </c>
      <c r="H213" s="153">
        <f t="shared" si="15"/>
        <v>432.5</v>
      </c>
      <c r="I213" s="154"/>
    </row>
    <row r="214" spans="1:9" ht="15.75" thickBot="1">
      <c r="A214" s="251" t="s">
        <v>117</v>
      </c>
      <c r="B214" s="251"/>
      <c r="C214" s="252"/>
      <c r="D214" s="150"/>
      <c r="E214" s="116">
        <f>E196+E205+E213</f>
        <v>53.05</v>
      </c>
      <c r="F214" s="116">
        <f>F196+F205+F213</f>
        <v>44.97</v>
      </c>
      <c r="G214" s="116">
        <f>G196+G205+G213</f>
        <v>171.76</v>
      </c>
      <c r="H214" s="116">
        <f>H196+H205+H213</f>
        <v>1279.0700000000002</v>
      </c>
      <c r="I214" s="86"/>
    </row>
    <row r="215" spans="1:9">
      <c r="A215" s="64"/>
      <c r="B215" s="49"/>
      <c r="C215" s="49"/>
      <c r="D215" s="49"/>
      <c r="E215" s="50"/>
      <c r="F215" s="50"/>
      <c r="G215" s="50"/>
      <c r="H215" s="50"/>
      <c r="I215" s="19"/>
    </row>
    <row r="216" spans="1:9">
      <c r="A216" s="53"/>
      <c r="B216" s="79" t="s">
        <v>118</v>
      </c>
      <c r="C216" s="79"/>
      <c r="D216" s="17"/>
      <c r="E216" s="18"/>
      <c r="F216" s="18"/>
      <c r="G216" s="18"/>
      <c r="H216" s="18"/>
      <c r="I216" s="19"/>
    </row>
    <row r="217" spans="1:9">
      <c r="A217" s="20"/>
      <c r="B217" s="45" t="s">
        <v>15</v>
      </c>
      <c r="C217" s="24"/>
      <c r="D217" s="24"/>
      <c r="E217" s="25"/>
      <c r="F217" s="25"/>
      <c r="G217" s="25"/>
      <c r="H217" s="25"/>
      <c r="I217" s="19"/>
    </row>
    <row r="218" spans="1:9">
      <c r="A218" s="20" t="s">
        <v>69</v>
      </c>
      <c r="B218" s="24"/>
      <c r="C218" s="24"/>
      <c r="D218" s="24">
        <v>30</v>
      </c>
      <c r="E218" s="37">
        <v>2.4</v>
      </c>
      <c r="F218" s="37">
        <v>0.3</v>
      </c>
      <c r="G218" s="37">
        <v>17.399999999999999</v>
      </c>
      <c r="H218" s="38">
        <v>74.099999999999994</v>
      </c>
      <c r="I218" s="35"/>
    </row>
    <row r="219" spans="1:9">
      <c r="A219" s="36" t="s">
        <v>97</v>
      </c>
      <c r="B219" s="24"/>
      <c r="C219" s="24"/>
      <c r="D219" s="27">
        <v>10</v>
      </c>
      <c r="E219" s="28">
        <v>1.33</v>
      </c>
      <c r="F219" s="28">
        <v>1.57</v>
      </c>
      <c r="G219" s="28">
        <v>20.3</v>
      </c>
      <c r="H219" s="28">
        <v>32.200000000000003</v>
      </c>
      <c r="I219" s="30">
        <v>27</v>
      </c>
    </row>
    <row r="220" spans="1:9">
      <c r="A220" s="36" t="s">
        <v>119</v>
      </c>
      <c r="B220" s="24"/>
      <c r="C220" s="24"/>
      <c r="D220" s="24">
        <v>150</v>
      </c>
      <c r="E220" s="25">
        <v>5.16</v>
      </c>
      <c r="F220" s="25">
        <v>5.7</v>
      </c>
      <c r="G220" s="25">
        <v>21.08</v>
      </c>
      <c r="H220" s="25">
        <v>152</v>
      </c>
      <c r="I220" s="19">
        <v>130</v>
      </c>
    </row>
    <row r="221" spans="1:9" ht="15.75" thickBot="1">
      <c r="A221" s="62" t="s">
        <v>18</v>
      </c>
      <c r="B221" s="63"/>
      <c r="C221" s="63"/>
      <c r="D221" s="167">
        <v>160</v>
      </c>
      <c r="E221" s="168">
        <v>3.68</v>
      </c>
      <c r="F221" s="168">
        <v>3.6</v>
      </c>
      <c r="G221" s="168">
        <v>12.3</v>
      </c>
      <c r="H221" s="168">
        <v>95</v>
      </c>
      <c r="I221" s="93">
        <v>198</v>
      </c>
    </row>
    <row r="222" spans="1:9" ht="15.75" thickBot="1">
      <c r="A222" s="172"/>
      <c r="B222" s="160" t="s">
        <v>21</v>
      </c>
      <c r="C222" s="160"/>
      <c r="D222" s="141">
        <f t="shared" ref="D222:H222" si="16">SUM(D218:D221)</f>
        <v>350</v>
      </c>
      <c r="E222" s="141">
        <f t="shared" si="16"/>
        <v>12.57</v>
      </c>
      <c r="F222" s="141">
        <f t="shared" si="16"/>
        <v>11.17</v>
      </c>
      <c r="G222" s="141">
        <f t="shared" si="16"/>
        <v>71.08</v>
      </c>
      <c r="H222" s="141">
        <f t="shared" si="16"/>
        <v>353.3</v>
      </c>
      <c r="I222" s="143"/>
    </row>
    <row r="223" spans="1:9">
      <c r="A223" s="192"/>
      <c r="B223" s="156"/>
      <c r="C223" s="156"/>
      <c r="D223" s="156"/>
      <c r="E223" s="157"/>
      <c r="F223" s="157"/>
      <c r="G223" s="157"/>
      <c r="H223" s="157"/>
      <c r="I223" s="158"/>
    </row>
    <row r="224" spans="1:9">
      <c r="A224" s="20"/>
      <c r="B224" s="57" t="s">
        <v>22</v>
      </c>
      <c r="C224" s="24"/>
      <c r="D224" s="42"/>
      <c r="E224" s="25"/>
      <c r="F224" s="25"/>
      <c r="G224" s="25"/>
      <c r="H224" s="25"/>
      <c r="I224" s="19"/>
    </row>
    <row r="225" spans="1:9">
      <c r="A225" s="20" t="s">
        <v>58</v>
      </c>
      <c r="B225" s="24"/>
      <c r="C225" s="24"/>
      <c r="D225" s="42">
        <v>30</v>
      </c>
      <c r="E225" s="25">
        <v>0.48</v>
      </c>
      <c r="F225" s="25">
        <v>0</v>
      </c>
      <c r="G225" s="25">
        <v>1.8</v>
      </c>
      <c r="H225" s="25">
        <v>3.6</v>
      </c>
      <c r="I225" s="15">
        <v>208</v>
      </c>
    </row>
    <row r="226" spans="1:9">
      <c r="A226" s="91" t="s">
        <v>120</v>
      </c>
      <c r="B226" s="60"/>
      <c r="C226" s="61"/>
      <c r="D226" s="61">
        <v>150</v>
      </c>
      <c r="E226" s="92">
        <v>1.8</v>
      </c>
      <c r="F226" s="92">
        <v>2.7</v>
      </c>
      <c r="G226" s="92">
        <v>12.45</v>
      </c>
      <c r="H226" s="92">
        <v>80</v>
      </c>
      <c r="I226" s="93">
        <v>42</v>
      </c>
    </row>
    <row r="227" spans="1:9">
      <c r="A227" s="43" t="s">
        <v>75</v>
      </c>
      <c r="B227" s="33"/>
      <c r="C227" s="33"/>
      <c r="D227" s="33">
        <v>9</v>
      </c>
      <c r="E227" s="31">
        <v>2.7</v>
      </c>
      <c r="F227" s="31">
        <v>3.2</v>
      </c>
      <c r="G227" s="31">
        <v>0</v>
      </c>
      <c r="H227" s="31">
        <v>40</v>
      </c>
      <c r="I227" s="35">
        <v>30</v>
      </c>
    </row>
    <row r="228" spans="1:9">
      <c r="A228" s="36" t="s">
        <v>121</v>
      </c>
      <c r="B228" s="42"/>
      <c r="C228" s="42"/>
      <c r="D228" s="42">
        <v>160</v>
      </c>
      <c r="E228" s="37">
        <v>17.7</v>
      </c>
      <c r="F228" s="37">
        <v>20.3</v>
      </c>
      <c r="G228" s="37">
        <v>7.7</v>
      </c>
      <c r="H228" s="37">
        <v>222.7</v>
      </c>
      <c r="I228" s="15">
        <v>73</v>
      </c>
    </row>
    <row r="229" spans="1:9">
      <c r="A229" s="32" t="s">
        <v>122</v>
      </c>
      <c r="B229" s="27"/>
      <c r="C229" s="27"/>
      <c r="D229" s="33">
        <v>150</v>
      </c>
      <c r="E229" s="31">
        <v>0.6</v>
      </c>
      <c r="F229" s="31">
        <v>0</v>
      </c>
      <c r="G229" s="31">
        <v>14.9</v>
      </c>
      <c r="H229" s="31">
        <v>62</v>
      </c>
      <c r="I229" s="35">
        <v>162</v>
      </c>
    </row>
    <row r="230" spans="1:9">
      <c r="A230" s="36" t="s">
        <v>29</v>
      </c>
      <c r="B230" s="42"/>
      <c r="C230" s="42"/>
      <c r="D230" s="77">
        <v>20</v>
      </c>
      <c r="E230" s="37">
        <v>1.62</v>
      </c>
      <c r="F230" s="37">
        <v>0.26</v>
      </c>
      <c r="G230" s="37">
        <v>9.1999999999999993</v>
      </c>
      <c r="H230" s="38">
        <v>46.4</v>
      </c>
      <c r="I230" s="15"/>
    </row>
    <row r="231" spans="1:9" ht="15.75" thickBot="1">
      <c r="A231" s="36" t="s">
        <v>172</v>
      </c>
      <c r="B231" s="42"/>
      <c r="C231" s="42"/>
      <c r="D231" s="61">
        <v>20</v>
      </c>
      <c r="E231" s="92">
        <v>1.5</v>
      </c>
      <c r="F231" s="92">
        <v>0.2</v>
      </c>
      <c r="G231" s="92">
        <v>11.6</v>
      </c>
      <c r="H231" s="144">
        <v>49.4</v>
      </c>
      <c r="I231" s="134"/>
    </row>
    <row r="232" spans="1:9" ht="15.75" thickBot="1">
      <c r="A232" s="176"/>
      <c r="B232" s="147" t="s">
        <v>21</v>
      </c>
      <c r="C232" s="147"/>
      <c r="D232" s="148">
        <f t="shared" ref="D232:H232" si="17">SUM(D225:D231)</f>
        <v>539</v>
      </c>
      <c r="E232" s="148">
        <f t="shared" si="17"/>
        <v>26.400000000000002</v>
      </c>
      <c r="F232" s="148">
        <f t="shared" si="17"/>
        <v>26.660000000000004</v>
      </c>
      <c r="G232" s="148">
        <f t="shared" si="17"/>
        <v>57.65</v>
      </c>
      <c r="H232" s="148">
        <f t="shared" si="17"/>
        <v>504.09999999999991</v>
      </c>
      <c r="I232" s="161"/>
    </row>
    <row r="233" spans="1:9">
      <c r="A233" s="53"/>
      <c r="B233" s="145" t="s">
        <v>46</v>
      </c>
      <c r="C233" s="17"/>
      <c r="D233" s="17"/>
      <c r="E233" s="18"/>
      <c r="F233" s="18"/>
      <c r="G233" s="18"/>
      <c r="H233" s="18"/>
      <c r="I233" s="86"/>
    </row>
    <row r="234" spans="1:9">
      <c r="A234" s="43" t="s">
        <v>123</v>
      </c>
      <c r="B234" s="42"/>
      <c r="C234" s="42"/>
      <c r="D234" s="42">
        <v>40</v>
      </c>
      <c r="E234" s="37">
        <v>0.49</v>
      </c>
      <c r="F234" s="37">
        <v>2.5</v>
      </c>
      <c r="G234" s="37">
        <v>3.13</v>
      </c>
      <c r="H234" s="38">
        <v>37.799999999999997</v>
      </c>
      <c r="I234" s="15">
        <v>5</v>
      </c>
    </row>
    <row r="235" spans="1:9">
      <c r="A235" s="36" t="s">
        <v>124</v>
      </c>
      <c r="B235" s="42"/>
      <c r="C235" s="42"/>
      <c r="D235" s="77">
        <v>100</v>
      </c>
      <c r="E235" s="37">
        <v>9.5</v>
      </c>
      <c r="F235" s="37">
        <v>7.4</v>
      </c>
      <c r="G235" s="37">
        <v>5.96</v>
      </c>
      <c r="H235" s="37">
        <v>164.7</v>
      </c>
      <c r="I235" s="15">
        <v>67</v>
      </c>
    </row>
    <row r="236" spans="1:9">
      <c r="A236" s="36" t="s">
        <v>49</v>
      </c>
      <c r="B236" s="42"/>
      <c r="C236" s="42"/>
      <c r="D236" s="42">
        <v>150</v>
      </c>
      <c r="E236" s="37">
        <v>0</v>
      </c>
      <c r="F236" s="37">
        <v>0</v>
      </c>
      <c r="G236" s="37">
        <v>15</v>
      </c>
      <c r="H236" s="38">
        <v>67.5</v>
      </c>
      <c r="I236" s="15">
        <v>203</v>
      </c>
    </row>
    <row r="237" spans="1:9">
      <c r="A237" s="36" t="s">
        <v>172</v>
      </c>
      <c r="B237" s="42"/>
      <c r="C237" s="42"/>
      <c r="D237" s="61">
        <v>30</v>
      </c>
      <c r="E237" s="37">
        <v>2.2999999999999998</v>
      </c>
      <c r="F237" s="37">
        <v>0.28000000000000003</v>
      </c>
      <c r="G237" s="37">
        <v>17.399999999999999</v>
      </c>
      <c r="H237" s="38">
        <v>74</v>
      </c>
      <c r="I237" s="15"/>
    </row>
    <row r="238" spans="1:9" ht="15.75" thickBot="1">
      <c r="A238" s="71" t="s">
        <v>125</v>
      </c>
      <c r="B238" s="72"/>
      <c r="C238" s="72"/>
      <c r="D238" s="72">
        <v>200</v>
      </c>
      <c r="E238" s="162">
        <v>1.2</v>
      </c>
      <c r="F238" s="162">
        <v>0</v>
      </c>
      <c r="G238" s="162">
        <v>17.2</v>
      </c>
      <c r="H238" s="163">
        <v>76</v>
      </c>
      <c r="I238" s="103"/>
    </row>
    <row r="239" spans="1:9" ht="15.75" thickBot="1">
      <c r="A239" s="151"/>
      <c r="B239" s="152" t="s">
        <v>21</v>
      </c>
      <c r="C239" s="186"/>
      <c r="D239" s="153">
        <f t="shared" ref="D239:H239" si="18">SUM(D234:D238)</f>
        <v>520</v>
      </c>
      <c r="E239" s="153">
        <f t="shared" si="18"/>
        <v>13.489999999999998</v>
      </c>
      <c r="F239" s="153">
        <f t="shared" si="18"/>
        <v>10.18</v>
      </c>
      <c r="G239" s="153">
        <f t="shared" si="18"/>
        <v>58.69</v>
      </c>
      <c r="H239" s="153">
        <f t="shared" si="18"/>
        <v>420</v>
      </c>
      <c r="I239" s="154"/>
    </row>
    <row r="240" spans="1:9" ht="15.75" thickBot="1">
      <c r="A240" s="262" t="s">
        <v>126</v>
      </c>
      <c r="B240" s="262"/>
      <c r="C240" s="263"/>
      <c r="D240" s="165"/>
      <c r="E240" s="116">
        <f>E222+E223+E232+E239</f>
        <v>52.459999999999994</v>
      </c>
      <c r="F240" s="116">
        <f>F222+F223+F232+F239</f>
        <v>48.010000000000005</v>
      </c>
      <c r="G240" s="116">
        <f>G222+G223+G232+G239</f>
        <v>187.42</v>
      </c>
      <c r="H240" s="116">
        <f>H222+H223+H232+H239</f>
        <v>1277.3999999999999</v>
      </c>
      <c r="I240" s="86"/>
    </row>
    <row r="241" spans="1:9">
      <c r="A241" s="64"/>
      <c r="B241" s="65"/>
      <c r="C241" s="66"/>
      <c r="D241" s="66"/>
      <c r="E241" s="50"/>
      <c r="F241" s="50"/>
      <c r="G241" s="50"/>
      <c r="H241" s="50"/>
      <c r="I241" s="19"/>
    </row>
    <row r="242" spans="1:9">
      <c r="A242" s="258" t="s">
        <v>127</v>
      </c>
      <c r="B242" s="259"/>
      <c r="C242" s="79"/>
      <c r="D242" s="17"/>
      <c r="E242" s="18"/>
      <c r="F242" s="18"/>
      <c r="G242" s="18"/>
      <c r="H242" s="18"/>
      <c r="I242" s="19"/>
    </row>
    <row r="243" spans="1:9">
      <c r="A243" s="20"/>
      <c r="B243" s="45" t="s">
        <v>15</v>
      </c>
      <c r="C243" s="24"/>
      <c r="D243" s="24"/>
      <c r="E243" s="25"/>
      <c r="F243" s="25"/>
      <c r="G243" s="25"/>
      <c r="H243" s="25"/>
      <c r="I243" s="19"/>
    </row>
    <row r="244" spans="1:9">
      <c r="A244" s="43" t="s">
        <v>128</v>
      </c>
      <c r="B244" s="27"/>
      <c r="C244" s="27"/>
      <c r="D244" s="27">
        <v>150</v>
      </c>
      <c r="E244" s="28">
        <v>5.2</v>
      </c>
      <c r="F244" s="28">
        <v>5.6</v>
      </c>
      <c r="G244" s="28">
        <v>21</v>
      </c>
      <c r="H244" s="28">
        <v>155.19999999999999</v>
      </c>
      <c r="I244" s="44">
        <v>130</v>
      </c>
    </row>
    <row r="245" spans="1:9">
      <c r="A245" s="43" t="s">
        <v>54</v>
      </c>
      <c r="B245" s="33"/>
      <c r="C245" s="33"/>
      <c r="D245" s="27">
        <v>35</v>
      </c>
      <c r="E245" s="31">
        <v>2.8</v>
      </c>
      <c r="F245" s="31">
        <v>0.3</v>
      </c>
      <c r="G245" s="31">
        <v>20</v>
      </c>
      <c r="H245" s="31">
        <v>86</v>
      </c>
      <c r="I245" s="26"/>
    </row>
    <row r="246" spans="1:9">
      <c r="A246" s="43" t="s">
        <v>55</v>
      </c>
      <c r="B246" s="33"/>
      <c r="C246" s="33"/>
      <c r="D246" s="33">
        <v>11</v>
      </c>
      <c r="E246" s="31">
        <v>1.4</v>
      </c>
      <c r="F246" s="31">
        <v>1.3</v>
      </c>
      <c r="G246" s="31">
        <v>0.08</v>
      </c>
      <c r="H246" s="31">
        <v>17</v>
      </c>
      <c r="I246" s="35">
        <v>146</v>
      </c>
    </row>
    <row r="247" spans="1:9">
      <c r="A247" s="43" t="s">
        <v>129</v>
      </c>
      <c r="B247" s="33"/>
      <c r="C247" s="33"/>
      <c r="D247" s="33">
        <v>7</v>
      </c>
      <c r="E247" s="31">
        <v>0</v>
      </c>
      <c r="F247" s="31">
        <v>0</v>
      </c>
      <c r="G247" s="31">
        <v>4.8</v>
      </c>
      <c r="H247" s="31">
        <v>36.450000000000003</v>
      </c>
      <c r="I247" s="35">
        <v>27</v>
      </c>
    </row>
    <row r="248" spans="1:9" ht="15.75" thickBot="1">
      <c r="A248" s="177" t="s">
        <v>57</v>
      </c>
      <c r="B248" s="167"/>
      <c r="C248" s="167"/>
      <c r="D248" s="167">
        <v>150</v>
      </c>
      <c r="E248" s="168">
        <v>3.18</v>
      </c>
      <c r="F248" s="168">
        <v>3.37</v>
      </c>
      <c r="G248" s="169">
        <v>10.35</v>
      </c>
      <c r="H248" s="168">
        <v>82.5</v>
      </c>
      <c r="I248" s="93">
        <v>197</v>
      </c>
    </row>
    <row r="249" spans="1:9" ht="15.75" thickBot="1">
      <c r="A249" s="159"/>
      <c r="B249" s="160" t="s">
        <v>21</v>
      </c>
      <c r="C249" s="160"/>
      <c r="D249" s="141">
        <f t="shared" ref="D249:H249" si="19">SUM(D244:D248)</f>
        <v>353</v>
      </c>
      <c r="E249" s="141">
        <f t="shared" si="19"/>
        <v>12.58</v>
      </c>
      <c r="F249" s="141">
        <f t="shared" si="19"/>
        <v>10.57</v>
      </c>
      <c r="G249" s="141">
        <f t="shared" si="19"/>
        <v>56.23</v>
      </c>
      <c r="H249" s="141">
        <f t="shared" si="19"/>
        <v>377.15</v>
      </c>
      <c r="I249" s="143"/>
    </row>
    <row r="250" spans="1:9">
      <c r="A250" s="53"/>
      <c r="B250" s="204"/>
      <c r="C250" s="204"/>
      <c r="D250" s="138"/>
      <c r="E250" s="126"/>
      <c r="F250" s="126"/>
      <c r="G250" s="126"/>
      <c r="H250" s="126"/>
      <c r="I250" s="131"/>
    </row>
    <row r="251" spans="1:9">
      <c r="A251" s="20"/>
      <c r="B251" s="57" t="s">
        <v>22</v>
      </c>
      <c r="C251" s="24"/>
      <c r="D251" s="24"/>
      <c r="E251" s="25"/>
      <c r="F251" s="25"/>
      <c r="G251" s="25"/>
      <c r="H251" s="25"/>
      <c r="I251" s="19"/>
    </row>
    <row r="252" spans="1:9">
      <c r="A252" s="43" t="s">
        <v>73</v>
      </c>
      <c r="B252" s="33"/>
      <c r="C252" s="33"/>
      <c r="D252" s="33">
        <v>30</v>
      </c>
      <c r="E252" s="31">
        <v>0.6</v>
      </c>
      <c r="F252" s="31">
        <v>0</v>
      </c>
      <c r="G252" s="31">
        <v>3.3</v>
      </c>
      <c r="H252" s="31">
        <v>10.55</v>
      </c>
      <c r="I252" s="35">
        <v>121</v>
      </c>
    </row>
    <row r="253" spans="1:9">
      <c r="A253" s="36" t="s">
        <v>130</v>
      </c>
      <c r="B253" s="42"/>
      <c r="C253" s="42"/>
      <c r="D253" s="42">
        <v>150</v>
      </c>
      <c r="E253" s="37">
        <v>1.2</v>
      </c>
      <c r="F253" s="37">
        <v>2.5499999999999998</v>
      </c>
      <c r="G253" s="37">
        <v>8.6999999999999993</v>
      </c>
      <c r="H253" s="38">
        <v>57.9</v>
      </c>
      <c r="I253" s="15">
        <v>33</v>
      </c>
    </row>
    <row r="254" spans="1:9">
      <c r="A254" s="43" t="s">
        <v>131</v>
      </c>
      <c r="B254" s="33"/>
      <c r="C254" s="33"/>
      <c r="D254" s="33">
        <v>12</v>
      </c>
      <c r="E254" s="31">
        <v>2.64</v>
      </c>
      <c r="F254" s="31">
        <v>0.56000000000000005</v>
      </c>
      <c r="G254" s="31">
        <v>0</v>
      </c>
      <c r="H254" s="31">
        <v>13.1</v>
      </c>
      <c r="I254" s="35">
        <v>30</v>
      </c>
    </row>
    <row r="255" spans="1:9">
      <c r="A255" s="36" t="s">
        <v>25</v>
      </c>
      <c r="B255" s="24"/>
      <c r="C255" s="24"/>
      <c r="D255" s="26">
        <v>5</v>
      </c>
      <c r="E255" s="31">
        <v>0.12</v>
      </c>
      <c r="F255" s="31">
        <v>0.72</v>
      </c>
      <c r="G255" s="31">
        <v>0.16</v>
      </c>
      <c r="H255" s="31">
        <v>7.9</v>
      </c>
      <c r="I255" s="35">
        <v>30</v>
      </c>
    </row>
    <row r="256" spans="1:9">
      <c r="A256" s="91" t="s">
        <v>132</v>
      </c>
      <c r="B256" s="94"/>
      <c r="C256" s="95"/>
      <c r="D256" s="95">
        <v>130</v>
      </c>
      <c r="E256" s="96">
        <v>13.01</v>
      </c>
      <c r="F256" s="96">
        <v>14.5</v>
      </c>
      <c r="G256" s="96">
        <v>17.600000000000001</v>
      </c>
      <c r="H256" s="96">
        <v>162</v>
      </c>
      <c r="I256" s="97">
        <v>75</v>
      </c>
    </row>
    <row r="257" spans="1:9">
      <c r="A257" s="91" t="s">
        <v>133</v>
      </c>
      <c r="B257" s="36"/>
      <c r="C257" s="42"/>
      <c r="D257" s="42">
        <v>30</v>
      </c>
      <c r="E257" s="37">
        <v>0.54</v>
      </c>
      <c r="F257" s="37">
        <v>3.12</v>
      </c>
      <c r="G257" s="37">
        <v>1.56</v>
      </c>
      <c r="H257" s="37">
        <v>17.86</v>
      </c>
      <c r="I257" s="15">
        <v>151</v>
      </c>
    </row>
    <row r="258" spans="1:9">
      <c r="A258" s="32" t="s">
        <v>62</v>
      </c>
      <c r="B258" s="27"/>
      <c r="C258" s="27"/>
      <c r="D258" s="27">
        <v>180</v>
      </c>
      <c r="E258" s="31">
        <v>0.08</v>
      </c>
      <c r="F258" s="31">
        <v>0</v>
      </c>
      <c r="G258" s="31">
        <v>15.6</v>
      </c>
      <c r="H258" s="31">
        <v>57.8</v>
      </c>
      <c r="I258" s="35">
        <v>166</v>
      </c>
    </row>
    <row r="259" spans="1:9">
      <c r="A259" s="36" t="s">
        <v>29</v>
      </c>
      <c r="B259" s="42"/>
      <c r="C259" s="42"/>
      <c r="D259" s="42">
        <v>40</v>
      </c>
      <c r="E259" s="37">
        <v>3.2</v>
      </c>
      <c r="F259" s="37">
        <v>0.52</v>
      </c>
      <c r="G259" s="37">
        <v>18.399999999999999</v>
      </c>
      <c r="H259" s="38">
        <v>92.8</v>
      </c>
      <c r="I259" s="15"/>
    </row>
    <row r="260" spans="1:9" ht="15.75" thickBot="1">
      <c r="A260" s="36" t="s">
        <v>172</v>
      </c>
      <c r="B260" s="42"/>
      <c r="C260" s="42"/>
      <c r="D260" s="61">
        <v>20</v>
      </c>
      <c r="E260" s="92">
        <v>1.5</v>
      </c>
      <c r="F260" s="92">
        <v>0.2</v>
      </c>
      <c r="G260" s="92">
        <v>11.6</v>
      </c>
      <c r="H260" s="144">
        <v>49.4</v>
      </c>
      <c r="I260" s="134"/>
    </row>
    <row r="261" spans="1:9" ht="15.75" thickBot="1">
      <c r="A261" s="190"/>
      <c r="B261" s="147" t="s">
        <v>21</v>
      </c>
      <c r="C261" s="147"/>
      <c r="D261" s="148">
        <f t="shared" ref="D261:H261" si="20">SUM(D252:D260)</f>
        <v>597</v>
      </c>
      <c r="E261" s="148">
        <f t="shared" si="20"/>
        <v>22.889999999999997</v>
      </c>
      <c r="F261" s="148">
        <f t="shared" si="20"/>
        <v>22.169999999999998</v>
      </c>
      <c r="G261" s="148">
        <f t="shared" si="20"/>
        <v>76.919999999999987</v>
      </c>
      <c r="H261" s="148">
        <f t="shared" si="20"/>
        <v>469.31</v>
      </c>
      <c r="I261" s="161"/>
    </row>
    <row r="262" spans="1:9">
      <c r="A262" s="53"/>
      <c r="B262" s="145" t="s">
        <v>46</v>
      </c>
      <c r="C262" s="17"/>
      <c r="D262" s="17"/>
      <c r="E262" s="18"/>
      <c r="F262" s="18"/>
      <c r="G262" s="18"/>
      <c r="H262" s="18"/>
      <c r="I262" s="86"/>
    </row>
    <row r="263" spans="1:9">
      <c r="A263" s="43" t="s">
        <v>134</v>
      </c>
      <c r="B263" s="33"/>
      <c r="C263" s="33"/>
      <c r="D263" s="33">
        <v>40</v>
      </c>
      <c r="E263" s="31">
        <v>0.22</v>
      </c>
      <c r="F263" s="31">
        <v>0</v>
      </c>
      <c r="G263" s="31">
        <v>8.25</v>
      </c>
      <c r="H263" s="31">
        <v>34.4</v>
      </c>
      <c r="I263" s="35">
        <v>26</v>
      </c>
    </row>
    <row r="264" spans="1:9">
      <c r="A264" s="43" t="s">
        <v>135</v>
      </c>
      <c r="B264" s="33"/>
      <c r="C264" s="33"/>
      <c r="D264" s="33">
        <v>126</v>
      </c>
      <c r="E264" s="31">
        <v>15.3</v>
      </c>
      <c r="F264" s="31">
        <v>11</v>
      </c>
      <c r="G264" s="31">
        <v>22.7</v>
      </c>
      <c r="H264" s="31">
        <v>252.25</v>
      </c>
      <c r="I264" s="35">
        <v>142</v>
      </c>
    </row>
    <row r="265" spans="1:9">
      <c r="A265" s="43" t="s">
        <v>33</v>
      </c>
      <c r="B265" s="33"/>
      <c r="C265" s="33"/>
      <c r="D265" s="33">
        <v>135</v>
      </c>
      <c r="E265" s="31">
        <v>3.78</v>
      </c>
      <c r="F265" s="31">
        <v>4.3</v>
      </c>
      <c r="G265" s="31">
        <v>4.8600000000000003</v>
      </c>
      <c r="H265" s="31">
        <v>77.400000000000006</v>
      </c>
      <c r="I265" s="35">
        <v>199</v>
      </c>
    </row>
    <row r="266" spans="1:9">
      <c r="A266" s="43" t="s">
        <v>55</v>
      </c>
      <c r="B266" s="33"/>
      <c r="C266" s="33"/>
      <c r="D266" s="33">
        <v>11</v>
      </c>
      <c r="E266" s="31">
        <v>1.4</v>
      </c>
      <c r="F266" s="31">
        <v>1.3</v>
      </c>
      <c r="G266" s="31">
        <v>0.08</v>
      </c>
      <c r="H266" s="31">
        <v>17</v>
      </c>
      <c r="I266" s="35"/>
    </row>
    <row r="267" spans="1:9" ht="15.75" thickBot="1">
      <c r="A267" s="36" t="s">
        <v>172</v>
      </c>
      <c r="B267" s="42"/>
      <c r="C267" s="42"/>
      <c r="D267" s="61">
        <v>10</v>
      </c>
      <c r="E267" s="92">
        <v>0.8</v>
      </c>
      <c r="F267" s="92">
        <v>0.1</v>
      </c>
      <c r="G267" s="92">
        <v>5.8</v>
      </c>
      <c r="H267" s="92">
        <v>24.7</v>
      </c>
      <c r="I267" s="134"/>
    </row>
    <row r="268" spans="1:9" ht="15.75" thickBot="1">
      <c r="A268" s="151"/>
      <c r="B268" s="152" t="s">
        <v>21</v>
      </c>
      <c r="C268" s="152"/>
      <c r="D268" s="153">
        <f t="shared" ref="D268:H268" si="21">SUM(D263:D267)</f>
        <v>322</v>
      </c>
      <c r="E268" s="153">
        <f t="shared" si="21"/>
        <v>21.5</v>
      </c>
      <c r="F268" s="153">
        <f t="shared" si="21"/>
        <v>16.700000000000003</v>
      </c>
      <c r="G268" s="153">
        <f t="shared" si="21"/>
        <v>41.69</v>
      </c>
      <c r="H268" s="153">
        <f t="shared" si="21"/>
        <v>405.74999999999994</v>
      </c>
      <c r="I268" s="154"/>
    </row>
    <row r="269" spans="1:9" ht="15.75" thickBot="1">
      <c r="A269" s="251" t="s">
        <v>136</v>
      </c>
      <c r="B269" s="251"/>
      <c r="C269" s="252"/>
      <c r="D269" s="150"/>
      <c r="E269" s="116">
        <f>E249+E261+E268</f>
        <v>56.97</v>
      </c>
      <c r="F269" s="116">
        <f>F249+F261+F268</f>
        <v>49.44</v>
      </c>
      <c r="G269" s="116">
        <f>G249+G261+G268</f>
        <v>174.83999999999997</v>
      </c>
      <c r="H269" s="116">
        <f>H249+H261+H268</f>
        <v>1252.21</v>
      </c>
      <c r="I269" s="86"/>
    </row>
    <row r="270" spans="1:9">
      <c r="A270" s="48"/>
      <c r="B270" s="49"/>
      <c r="C270" s="49"/>
      <c r="D270" s="49"/>
      <c r="E270" s="50"/>
      <c r="F270" s="50"/>
      <c r="G270" s="50"/>
      <c r="H270" s="50"/>
      <c r="I270" s="19"/>
    </row>
    <row r="271" spans="1:9">
      <c r="A271" s="258" t="s">
        <v>137</v>
      </c>
      <c r="B271" s="259"/>
      <c r="C271" s="79"/>
      <c r="D271" s="17"/>
      <c r="E271" s="18"/>
      <c r="F271" s="18"/>
      <c r="G271" s="18"/>
      <c r="H271" s="18"/>
      <c r="I271" s="19"/>
    </row>
    <row r="272" spans="1:9">
      <c r="A272" s="20"/>
      <c r="B272" s="45" t="s">
        <v>15</v>
      </c>
      <c r="C272" s="24"/>
      <c r="D272" s="24"/>
      <c r="E272" s="25"/>
      <c r="F272" s="25"/>
      <c r="G272" s="25"/>
      <c r="H272" s="25"/>
      <c r="I272" s="19"/>
    </row>
    <row r="273" spans="1:9">
      <c r="A273" s="43" t="s">
        <v>138</v>
      </c>
      <c r="B273" s="33"/>
      <c r="C273" s="33"/>
      <c r="D273" s="33">
        <v>150</v>
      </c>
      <c r="E273" s="31">
        <v>6</v>
      </c>
      <c r="F273" s="31">
        <v>6.5</v>
      </c>
      <c r="G273" s="31">
        <v>23</v>
      </c>
      <c r="H273" s="31">
        <v>174</v>
      </c>
      <c r="I273" s="35">
        <v>126</v>
      </c>
    </row>
    <row r="274" spans="1:9">
      <c r="A274" s="43" t="s">
        <v>69</v>
      </c>
      <c r="B274" s="33"/>
      <c r="C274" s="33"/>
      <c r="D274" s="33">
        <v>35</v>
      </c>
      <c r="E274" s="31">
        <v>2.8</v>
      </c>
      <c r="F274" s="31">
        <v>0.3</v>
      </c>
      <c r="G274" s="31">
        <v>20</v>
      </c>
      <c r="H274" s="31">
        <v>86</v>
      </c>
      <c r="I274" s="35"/>
    </row>
    <row r="275" spans="1:9">
      <c r="A275" s="43" t="s">
        <v>139</v>
      </c>
      <c r="B275" s="33"/>
      <c r="C275" s="33"/>
      <c r="D275" s="33">
        <v>5</v>
      </c>
      <c r="E275" s="31">
        <v>1.33</v>
      </c>
      <c r="F275" s="31">
        <v>1.35</v>
      </c>
      <c r="G275" s="31">
        <v>0</v>
      </c>
      <c r="H275" s="31">
        <v>16.600000000000001</v>
      </c>
      <c r="I275" s="26">
        <v>27</v>
      </c>
    </row>
    <row r="276" spans="1:9">
      <c r="A276" s="43" t="s">
        <v>140</v>
      </c>
      <c r="B276" s="33"/>
      <c r="C276" s="33"/>
      <c r="D276" s="33">
        <v>160</v>
      </c>
      <c r="E276" s="31">
        <v>4.16</v>
      </c>
      <c r="F276" s="31">
        <v>4.47</v>
      </c>
      <c r="G276" s="31">
        <v>6.83</v>
      </c>
      <c r="H276" s="31">
        <v>37.799999999999997</v>
      </c>
      <c r="I276" s="35">
        <v>211</v>
      </c>
    </row>
    <row r="277" spans="1:9" ht="15.75" thickBot="1">
      <c r="A277" s="177"/>
      <c r="B277" s="167"/>
      <c r="C277" s="167"/>
      <c r="D277" s="167"/>
      <c r="E277" s="168"/>
      <c r="F277" s="168"/>
      <c r="G277" s="169"/>
      <c r="H277" s="168"/>
      <c r="I277" s="93"/>
    </row>
    <row r="278" spans="1:9" ht="15.75" thickBot="1">
      <c r="A278" s="139"/>
      <c r="B278" s="160" t="s">
        <v>21</v>
      </c>
      <c r="C278" s="160"/>
      <c r="D278" s="141">
        <f t="shared" ref="D278:H278" si="22">SUM(D273:D277)</f>
        <v>350</v>
      </c>
      <c r="E278" s="141">
        <f t="shared" si="22"/>
        <v>14.290000000000001</v>
      </c>
      <c r="F278" s="141">
        <f t="shared" si="22"/>
        <v>12.620000000000001</v>
      </c>
      <c r="G278" s="141">
        <f t="shared" si="22"/>
        <v>49.83</v>
      </c>
      <c r="H278" s="141">
        <f t="shared" si="22"/>
        <v>314.40000000000003</v>
      </c>
      <c r="I278" s="143"/>
    </row>
    <row r="279" spans="1:9">
      <c r="A279" s="53"/>
      <c r="B279" s="54" t="s">
        <v>22</v>
      </c>
      <c r="C279" s="17"/>
      <c r="D279" s="17"/>
      <c r="E279" s="18"/>
      <c r="F279" s="18"/>
      <c r="G279" s="18"/>
      <c r="H279" s="18"/>
      <c r="I279" s="86"/>
    </row>
    <row r="280" spans="1:9">
      <c r="A280" s="20"/>
      <c r="B280" s="24"/>
      <c r="C280" s="24"/>
      <c r="D280" s="24"/>
      <c r="E280" s="25"/>
      <c r="F280" s="25"/>
      <c r="G280" s="25"/>
      <c r="H280" s="25"/>
      <c r="I280" s="19"/>
    </row>
    <row r="281" spans="1:9">
      <c r="A281" s="43" t="s">
        <v>141</v>
      </c>
      <c r="B281" s="33"/>
      <c r="C281" s="33"/>
      <c r="D281" s="27">
        <v>30</v>
      </c>
      <c r="E281" s="28">
        <v>1.25</v>
      </c>
      <c r="F281" s="28">
        <v>2.4900000000000002</v>
      </c>
      <c r="G281" s="28">
        <v>9.08</v>
      </c>
      <c r="H281" s="28">
        <v>42.4</v>
      </c>
      <c r="I281" s="44">
        <v>21</v>
      </c>
    </row>
    <row r="282" spans="1:9">
      <c r="A282" s="36" t="s">
        <v>142</v>
      </c>
      <c r="B282" s="42"/>
      <c r="C282" s="42"/>
      <c r="D282" s="42">
        <v>150</v>
      </c>
      <c r="E282" s="37">
        <v>2.4</v>
      </c>
      <c r="F282" s="37">
        <v>3.15</v>
      </c>
      <c r="G282" s="38">
        <v>14.48</v>
      </c>
      <c r="H282" s="38">
        <v>87.12</v>
      </c>
      <c r="I282" s="15">
        <v>41</v>
      </c>
    </row>
    <row r="283" spans="1:9">
      <c r="A283" s="43" t="s">
        <v>143</v>
      </c>
      <c r="B283" s="33"/>
      <c r="C283" s="33"/>
      <c r="D283" s="33">
        <v>50</v>
      </c>
      <c r="E283" s="31">
        <v>10.7</v>
      </c>
      <c r="F283" s="31">
        <v>9.9</v>
      </c>
      <c r="G283" s="31">
        <v>1.85</v>
      </c>
      <c r="H283" s="31">
        <v>141.6</v>
      </c>
      <c r="I283" s="35">
        <v>92</v>
      </c>
    </row>
    <row r="284" spans="1:9">
      <c r="A284" s="20" t="s">
        <v>144</v>
      </c>
      <c r="B284" s="24"/>
      <c r="C284" s="24"/>
      <c r="D284" s="69">
        <v>100</v>
      </c>
      <c r="E284" s="25">
        <v>2</v>
      </c>
      <c r="F284" s="25">
        <v>3.3</v>
      </c>
      <c r="G284" s="58">
        <v>10.3</v>
      </c>
      <c r="H284" s="58">
        <v>73.8</v>
      </c>
      <c r="I284" s="19">
        <v>109</v>
      </c>
    </row>
    <row r="285" spans="1:9">
      <c r="A285" s="32" t="s">
        <v>28</v>
      </c>
      <c r="B285" s="27"/>
      <c r="C285" s="27"/>
      <c r="D285" s="27">
        <v>180</v>
      </c>
      <c r="E285" s="28">
        <v>0.45</v>
      </c>
      <c r="F285" s="28">
        <v>0</v>
      </c>
      <c r="G285" s="28">
        <v>17.28</v>
      </c>
      <c r="H285" s="28">
        <v>69.05</v>
      </c>
      <c r="I285" s="44">
        <v>158</v>
      </c>
    </row>
    <row r="286" spans="1:9">
      <c r="A286" s="36" t="s">
        <v>29</v>
      </c>
      <c r="B286" s="42"/>
      <c r="C286" s="42"/>
      <c r="D286" s="42">
        <v>30</v>
      </c>
      <c r="E286" s="37">
        <v>2.4</v>
      </c>
      <c r="F286" s="37">
        <v>0.4</v>
      </c>
      <c r="G286" s="37">
        <v>13.8</v>
      </c>
      <c r="H286" s="38">
        <v>70</v>
      </c>
      <c r="I286" s="15"/>
    </row>
    <row r="287" spans="1:9" ht="15.75" thickBot="1">
      <c r="A287" s="36" t="s">
        <v>172</v>
      </c>
      <c r="B287" s="42"/>
      <c r="C287" s="42"/>
      <c r="D287" s="61">
        <v>25</v>
      </c>
      <c r="E287" s="92">
        <v>1</v>
      </c>
      <c r="F287" s="92">
        <v>0.125</v>
      </c>
      <c r="G287" s="92">
        <v>7.25</v>
      </c>
      <c r="H287" s="92">
        <v>32.25</v>
      </c>
      <c r="I287" s="134"/>
    </row>
    <row r="288" spans="1:9" ht="15.75" thickBot="1">
      <c r="A288" s="190"/>
      <c r="B288" s="206" t="s">
        <v>21</v>
      </c>
      <c r="C288" s="207"/>
      <c r="D288" s="148">
        <f t="shared" ref="D288:H288" si="23">SUM(D281:D287)</f>
        <v>565</v>
      </c>
      <c r="E288" s="148">
        <f t="shared" si="23"/>
        <v>20.2</v>
      </c>
      <c r="F288" s="148">
        <f t="shared" si="23"/>
        <v>19.364999999999998</v>
      </c>
      <c r="G288" s="148">
        <f t="shared" si="23"/>
        <v>74.040000000000006</v>
      </c>
      <c r="H288" s="148">
        <f t="shared" si="23"/>
        <v>516.22</v>
      </c>
      <c r="I288" s="161"/>
    </row>
    <row r="289" spans="1:9">
      <c r="A289" s="155"/>
      <c r="B289" s="171"/>
      <c r="C289" s="205"/>
      <c r="D289" s="157"/>
      <c r="E289" s="157"/>
      <c r="F289" s="157"/>
      <c r="G289" s="157"/>
      <c r="H289" s="157"/>
      <c r="I289" s="158"/>
    </row>
    <row r="290" spans="1:9">
      <c r="A290" s="32"/>
      <c r="B290" s="67" t="s">
        <v>46</v>
      </c>
      <c r="C290" s="98"/>
      <c r="D290" s="56"/>
      <c r="E290" s="56"/>
      <c r="F290" s="56"/>
      <c r="G290" s="56"/>
      <c r="H290" s="56"/>
      <c r="I290" s="44"/>
    </row>
    <row r="291" spans="1:9">
      <c r="A291" s="20" t="s">
        <v>145</v>
      </c>
      <c r="B291" s="23"/>
      <c r="C291" s="23"/>
      <c r="D291" s="23">
        <v>60</v>
      </c>
      <c r="E291" s="25">
        <v>4.8</v>
      </c>
      <c r="F291" s="25">
        <v>6.4</v>
      </c>
      <c r="G291" s="25">
        <v>1.7</v>
      </c>
      <c r="H291" s="25">
        <v>81.599999999999994</v>
      </c>
      <c r="I291" s="19">
        <v>145</v>
      </c>
    </row>
    <row r="292" spans="1:9">
      <c r="A292" s="20" t="s">
        <v>146</v>
      </c>
      <c r="B292" s="23"/>
      <c r="C292" s="23"/>
      <c r="D292" s="23">
        <v>70</v>
      </c>
      <c r="E292" s="25">
        <v>8</v>
      </c>
      <c r="F292" s="25">
        <v>4.5999999999999996</v>
      </c>
      <c r="G292" s="25">
        <v>23.9</v>
      </c>
      <c r="H292" s="25">
        <v>172</v>
      </c>
      <c r="I292" s="19">
        <v>169</v>
      </c>
    </row>
    <row r="293" spans="1:9" ht="15.75" thickBot="1">
      <c r="A293" s="43" t="s">
        <v>147</v>
      </c>
      <c r="B293" s="33"/>
      <c r="C293" s="33"/>
      <c r="D293" s="33">
        <v>150</v>
      </c>
      <c r="E293" s="31">
        <v>0.01</v>
      </c>
      <c r="F293" s="31">
        <v>0</v>
      </c>
      <c r="G293" s="68">
        <v>18.239999999999998</v>
      </c>
      <c r="H293" s="31">
        <v>67.5</v>
      </c>
      <c r="I293" s="35">
        <v>167</v>
      </c>
    </row>
    <row r="294" spans="1:9" ht="15.75" thickBot="1">
      <c r="A294" s="36" t="s">
        <v>172</v>
      </c>
      <c r="B294" s="42"/>
      <c r="C294" s="42"/>
      <c r="D294" s="42">
        <v>20</v>
      </c>
      <c r="E294" s="37">
        <v>1.5</v>
      </c>
      <c r="F294" s="37">
        <v>0.2</v>
      </c>
      <c r="G294" s="37">
        <v>11.6</v>
      </c>
      <c r="H294" s="38">
        <v>49.4</v>
      </c>
      <c r="I294" s="99"/>
    </row>
    <row r="295" spans="1:9" ht="15.75" thickBot="1">
      <c r="A295" s="71" t="s">
        <v>50</v>
      </c>
      <c r="B295" s="100"/>
      <c r="C295" s="100"/>
      <c r="D295" s="72">
        <v>150</v>
      </c>
      <c r="E295" s="162">
        <v>0.9</v>
      </c>
      <c r="F295" s="162">
        <v>0</v>
      </c>
      <c r="G295" s="162">
        <v>12.9</v>
      </c>
      <c r="H295" s="163">
        <v>57</v>
      </c>
      <c r="I295" s="103"/>
    </row>
    <row r="296" spans="1:9" ht="15.75" thickBot="1">
      <c r="A296" s="191"/>
      <c r="B296" s="209" t="s">
        <v>21</v>
      </c>
      <c r="C296" s="210"/>
      <c r="D296" s="153">
        <f t="shared" ref="D296:H296" si="24">SUM(D291:D295)</f>
        <v>450</v>
      </c>
      <c r="E296" s="153">
        <f t="shared" si="24"/>
        <v>15.21</v>
      </c>
      <c r="F296" s="153">
        <f t="shared" si="24"/>
        <v>11.2</v>
      </c>
      <c r="G296" s="153">
        <f t="shared" si="24"/>
        <v>68.34</v>
      </c>
      <c r="H296" s="153">
        <f t="shared" si="24"/>
        <v>427.5</v>
      </c>
      <c r="I296" s="154"/>
    </row>
    <row r="297" spans="1:9" ht="15.75" thickBot="1">
      <c r="A297" s="260" t="s">
        <v>148</v>
      </c>
      <c r="B297" s="260"/>
      <c r="C297" s="261"/>
      <c r="D297" s="208"/>
      <c r="E297" s="116">
        <f>E278+E288+E296</f>
        <v>49.7</v>
      </c>
      <c r="F297" s="116">
        <f>F278+F288+F296</f>
        <v>43.185000000000002</v>
      </c>
      <c r="G297" s="116">
        <f>G278+G288+G296</f>
        <v>192.21</v>
      </c>
      <c r="H297" s="117">
        <f>H278+H288+H296</f>
        <v>1258.1200000000001</v>
      </c>
      <c r="I297" s="198"/>
    </row>
    <row r="298" spans="1:9">
      <c r="A298" s="64"/>
      <c r="B298" s="101"/>
      <c r="C298" s="102"/>
      <c r="D298" s="102"/>
      <c r="E298" s="50"/>
      <c r="F298" s="50"/>
      <c r="G298" s="50"/>
      <c r="H298" s="51"/>
      <c r="I298" s="103"/>
    </row>
    <row r="299" spans="1:9" ht="15.75" thickBot="1">
      <c r="A299" s="100"/>
      <c r="B299" s="227" t="s">
        <v>149</v>
      </c>
      <c r="C299" s="72"/>
      <c r="D299" s="189"/>
      <c r="E299" s="213">
        <f>SUM(E188+E214+E240+E269+E297)</f>
        <v>266.06</v>
      </c>
      <c r="F299" s="213">
        <f>SUM(F188+F214+F240+F269+F297)</f>
        <v>241.065</v>
      </c>
      <c r="G299" s="213">
        <f>SUM(G188+G214+G240+G269+G297)</f>
        <v>954.57999999999993</v>
      </c>
      <c r="H299" s="214">
        <f>SUM(H188+H214+H240+H269+H297)</f>
        <v>6300.03</v>
      </c>
      <c r="I299" s="103"/>
    </row>
    <row r="300" spans="1:9">
      <c r="A300" s="230" t="s">
        <v>150</v>
      </c>
      <c r="B300" s="231"/>
      <c r="C300" s="232"/>
      <c r="D300" s="233"/>
      <c r="E300" s="234">
        <f>SUM(E299/5)</f>
        <v>53.212000000000003</v>
      </c>
      <c r="F300" s="234">
        <f>SUM(F299/5)</f>
        <v>48.213000000000001</v>
      </c>
      <c r="G300" s="234">
        <f>SUM(G299/5)</f>
        <v>190.916</v>
      </c>
      <c r="H300" s="235">
        <f>SUM(H299/5)</f>
        <v>1260.0059999999999</v>
      </c>
      <c r="I300" s="202"/>
    </row>
    <row r="301" spans="1:9">
      <c r="A301" s="221" t="s">
        <v>151</v>
      </c>
      <c r="B301" s="107"/>
      <c r="C301" s="108"/>
      <c r="D301" s="109"/>
      <c r="E301" s="110">
        <f>SUM(E168+E196+E222+E249+E278)/5</f>
        <v>14.1</v>
      </c>
      <c r="F301" s="110">
        <f>SUM(F168+F196+F222+F249+F278)/5</f>
        <v>16.143999999999998</v>
      </c>
      <c r="G301" s="110">
        <f>SUM(G168+G196+G222+G249+G278)/5</f>
        <v>64.616</v>
      </c>
      <c r="H301" s="194">
        <f>SUM(H168+H196+H222+H249+H278)/5</f>
        <v>350.00400000000002</v>
      </c>
      <c r="I301" s="39"/>
    </row>
    <row r="302" spans="1:9">
      <c r="A302" s="222" t="s">
        <v>152</v>
      </c>
      <c r="B302" s="112"/>
      <c r="C302" s="113"/>
      <c r="D302" s="114"/>
      <c r="E302" s="115">
        <f>SUM(E180+E205+E232+E261+E288)/5</f>
        <v>21.596</v>
      </c>
      <c r="F302" s="115">
        <f>SUM(F180+F205+F232+F261+F288)/5</f>
        <v>19.106999999999999</v>
      </c>
      <c r="G302" s="115">
        <f>SUM(G180+G205+G232+G261+G288)/5</f>
        <v>69.168000000000006</v>
      </c>
      <c r="H302" s="195">
        <f>SUM(H180+H205+H232+H261+H288)/5</f>
        <v>490.00199999999995</v>
      </c>
      <c r="I302" s="59"/>
    </row>
    <row r="303" spans="1:9" ht="15.75" thickBot="1">
      <c r="A303" s="223" t="s">
        <v>153</v>
      </c>
      <c r="B303" s="236"/>
      <c r="C303" s="237"/>
      <c r="D303" s="238"/>
      <c r="E303" s="225">
        <f>SUM(E187+E213+E239+E268+E296)/5</f>
        <v>17.515999999999998</v>
      </c>
      <c r="F303" s="225">
        <f>SUM(F187+F213+F239+F268+F296)/5</f>
        <v>12.962</v>
      </c>
      <c r="G303" s="225">
        <f>SUM(G187+G213+G239+G268+G296)/5</f>
        <v>57.131999999999991</v>
      </c>
      <c r="H303" s="226">
        <f>SUM(H187+H213+H239+H268+H296)/5</f>
        <v>420</v>
      </c>
      <c r="I303" s="211"/>
    </row>
    <row r="304" spans="1:9">
      <c r="A304" s="16"/>
      <c r="B304" s="228"/>
      <c r="C304" s="16"/>
      <c r="D304" s="16"/>
      <c r="E304" s="216"/>
      <c r="F304" s="216"/>
      <c r="G304" s="216"/>
      <c r="H304" s="229"/>
      <c r="I304" s="86"/>
    </row>
    <row r="305" spans="1:11" ht="15.75" thickBot="1">
      <c r="A305" s="100"/>
      <c r="B305" s="212" t="s">
        <v>154</v>
      </c>
      <c r="C305" s="100"/>
      <c r="D305" s="100"/>
      <c r="E305" s="213">
        <f>SUM(E39+E67+E96+E125+E153+E188+E214+E240+E269+E297)</f>
        <v>543.68000000000006</v>
      </c>
      <c r="F305" s="213">
        <f>SUM(F39+F67+F96+F125+F153+F188+F214+F240+F269+F297)</f>
        <v>487.15499999999997</v>
      </c>
      <c r="G305" s="213">
        <f>SUM(G39+G67+G96+G125+G153+G188+G214+G240+G269+G297)</f>
        <v>1811.6999999999998</v>
      </c>
      <c r="H305" s="214">
        <f>SUM(H39+H67+H96+H125+H153+H188+H214+H240+H269+H297)</f>
        <v>12600.020000000002</v>
      </c>
      <c r="I305" s="103"/>
    </row>
    <row r="306" spans="1:11">
      <c r="A306" s="217" t="s">
        <v>155</v>
      </c>
      <c r="B306" s="218"/>
      <c r="C306" s="218"/>
      <c r="D306" s="218"/>
      <c r="E306" s="219">
        <f>SUM(E305/10)</f>
        <v>54.368000000000009</v>
      </c>
      <c r="F306" s="219">
        <f>SUM(F305/10)</f>
        <v>48.715499999999999</v>
      </c>
      <c r="G306" s="219">
        <f>SUM(G305/10)</f>
        <v>181.17</v>
      </c>
      <c r="H306" s="220">
        <f>SUM(H305/10)</f>
        <v>1260.0020000000002</v>
      </c>
      <c r="I306" s="198"/>
    </row>
    <row r="307" spans="1:11">
      <c r="A307" s="221" t="s">
        <v>156</v>
      </c>
      <c r="B307" s="106"/>
      <c r="C307" s="106"/>
      <c r="D307" s="106"/>
      <c r="E307" s="110">
        <f>SUM(E21+E47+E77+E105+E135+E168+E196+E222+E249+E278)/10</f>
        <v>13.965999999999999</v>
      </c>
      <c r="F307" s="110">
        <f>SUM(F21+F47+F77+F105+F135+F168+F196+F222+F249+F278)/10</f>
        <v>16.803999999999998</v>
      </c>
      <c r="G307" s="110">
        <f>SUM(G21+G47+G77+G105+G135+G168+G196+G222+G249+G278)/10</f>
        <v>60.962000000000003</v>
      </c>
      <c r="H307" s="194">
        <f>SUM(H21+H47+H77+H105+H135+H168+H196+H222+H249+H278)/10</f>
        <v>350.00400000000002</v>
      </c>
      <c r="I307" s="39"/>
    </row>
    <row r="308" spans="1:11">
      <c r="A308" s="222" t="s">
        <v>157</v>
      </c>
      <c r="B308" s="111"/>
      <c r="C308" s="111"/>
      <c r="D308" s="111"/>
      <c r="E308" s="115">
        <f>SUM(E32+E58+E87+E116+E146+E180+E205+E232+E261+E288)/10</f>
        <v>21.556999999999995</v>
      </c>
      <c r="F308" s="115">
        <f>SUM(F32+F58+F87+F116+F146+F180+F205+F232+F261+F288)/10</f>
        <v>18.224499999999999</v>
      </c>
      <c r="G308" s="115">
        <f>SUM(G32+G58+G87+G116+G146+G180+G205+G232+G261+G288)/10</f>
        <v>67.346999999999994</v>
      </c>
      <c r="H308" s="195">
        <f>SUM(H32+H58+H87+H116+H146+H180+H205+H232+H261+H288)/10</f>
        <v>490.00200000000007</v>
      </c>
      <c r="I308" s="59"/>
    </row>
    <row r="309" spans="1:11" ht="15.75" thickBot="1">
      <c r="A309" s="223" t="s">
        <v>158</v>
      </c>
      <c r="B309" s="224"/>
      <c r="C309" s="224"/>
      <c r="D309" s="224"/>
      <c r="E309" s="225">
        <f>SUM(E38+E66+E95+E124+E152+E187+E213+E239+E268+E296)/10</f>
        <v>18.845000000000002</v>
      </c>
      <c r="F309" s="225">
        <f>SUM(F38+F66+F95+F124+F152+F187+F213+F239+F268+F296)/10</f>
        <v>13.687000000000001</v>
      </c>
      <c r="G309" s="225">
        <f>SUM(G38+G66+G95+G124+G152+G187+G213+G239+G268+G296)/10</f>
        <v>52.861000000000004</v>
      </c>
      <c r="H309" s="226">
        <f>SUM(H38+H66+H95+H124+H152+H187+H213+H239+H268+H296)/10</f>
        <v>419.99599999999998</v>
      </c>
      <c r="I309" s="211"/>
    </row>
    <row r="310" spans="1:11">
      <c r="A310" s="215"/>
      <c r="B310" s="215"/>
      <c r="C310" s="215"/>
      <c r="D310" s="215"/>
      <c r="E310" s="216"/>
      <c r="F310" s="216"/>
      <c r="G310" s="216"/>
      <c r="H310" s="216"/>
      <c r="I310" s="16"/>
    </row>
    <row r="311" spans="1:11">
      <c r="A311" s="5"/>
      <c r="B311" s="5"/>
      <c r="C311" s="5"/>
      <c r="D311" s="5"/>
      <c r="E311" s="5"/>
      <c r="F311" s="5"/>
      <c r="G311" s="5"/>
      <c r="H311" s="118"/>
      <c r="I311" s="5"/>
    </row>
    <row r="313" spans="1:11">
      <c r="B313" s="1" t="s">
        <v>159</v>
      </c>
      <c r="C313" s="1"/>
      <c r="D313" s="1"/>
      <c r="E313" s="1"/>
      <c r="F313" s="1"/>
      <c r="G313" s="1"/>
      <c r="H313" s="1"/>
      <c r="I313" s="2"/>
    </row>
    <row r="314" spans="1:11">
      <c r="B314" s="1" t="s">
        <v>160</v>
      </c>
      <c r="C314" s="1"/>
      <c r="D314" s="119" t="s">
        <v>162</v>
      </c>
      <c r="E314" s="1"/>
      <c r="F314" s="1"/>
      <c r="G314" s="1"/>
      <c r="H314" s="1"/>
      <c r="I314" s="1"/>
      <c r="J314" s="1"/>
    </row>
    <row r="315" spans="1:11">
      <c r="B315" s="1" t="s">
        <v>161</v>
      </c>
      <c r="C315" s="1"/>
      <c r="D315" s="1"/>
      <c r="E315" s="1"/>
      <c r="F315" s="1"/>
      <c r="G315" s="1"/>
      <c r="H315" s="1"/>
      <c r="I315" s="2"/>
    </row>
    <row r="316" spans="1:11">
      <c r="B316" s="1"/>
      <c r="C316" s="1"/>
      <c r="D316" s="1"/>
      <c r="E316" s="1"/>
      <c r="F316" s="1"/>
      <c r="G316" s="1"/>
      <c r="H316" s="1"/>
      <c r="I316" s="2"/>
      <c r="J316" s="1"/>
    </row>
    <row r="317" spans="1:11">
      <c r="B317" s="3" t="s">
        <v>171</v>
      </c>
      <c r="C317" s="1"/>
      <c r="D317" s="1"/>
      <c r="E317" s="1"/>
      <c r="F317" s="1"/>
      <c r="G317" s="1"/>
      <c r="H317" s="1"/>
      <c r="I317" s="2"/>
      <c r="J317" s="1"/>
      <c r="K317" s="2"/>
    </row>
    <row r="318" spans="1:11">
      <c r="B318" s="1"/>
      <c r="C318" s="1"/>
      <c r="D318" s="1"/>
      <c r="E318" s="1"/>
      <c r="F318" s="1"/>
      <c r="G318" s="1"/>
      <c r="H318" s="1"/>
      <c r="I318" s="2"/>
      <c r="J318" s="1"/>
    </row>
    <row r="319" spans="1:11">
      <c r="J319" s="1"/>
    </row>
    <row r="320" spans="1:11">
      <c r="J320" s="1"/>
    </row>
    <row r="321" spans="10:10">
      <c r="J321" s="1"/>
    </row>
  </sheetData>
  <mergeCells count="24">
    <mergeCell ref="A242:B242"/>
    <mergeCell ref="A269:C269"/>
    <mergeCell ref="A271:B271"/>
    <mergeCell ref="A297:C297"/>
    <mergeCell ref="A9:I9"/>
    <mergeCell ref="A214:C214"/>
    <mergeCell ref="A240:C240"/>
    <mergeCell ref="A153:C153"/>
    <mergeCell ref="A161:C161"/>
    <mergeCell ref="A188:C188"/>
    <mergeCell ref="A190:B190"/>
    <mergeCell ref="A67:C67"/>
    <mergeCell ref="A69:C69"/>
    <mergeCell ref="A96:C96"/>
    <mergeCell ref="A98:C98"/>
    <mergeCell ref="C160:G160"/>
    <mergeCell ref="A125:C125"/>
    <mergeCell ref="F4:H4"/>
    <mergeCell ref="F5:J5"/>
    <mergeCell ref="A14:C14"/>
    <mergeCell ref="A39:C39"/>
    <mergeCell ref="A41:C41"/>
    <mergeCell ref="B8:H8"/>
    <mergeCell ref="C13:G13"/>
  </mergeCells>
  <pageMargins left="0.69" right="0.44" top="0.35" bottom="0.3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2021-04-09T07:22:42Z</dcterms:modified>
</cp:coreProperties>
</file>